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HDA0207-NAS\drh$\PreviHonda\PreviHonda\Banco de Dados\TREINAMENTOS\TREINAMENTOS\SITE\"/>
    </mc:Choice>
  </mc:AlternateContent>
  <xr:revisionPtr revIDLastSave="0" documentId="13_ncr:1_{AC0E1EDA-8106-4F95-B3AD-1414405EC011}" xr6:coauthVersionLast="47" xr6:coauthVersionMax="47" xr10:uidLastSave="{00000000-0000-0000-0000-000000000000}"/>
  <bookViews>
    <workbookView xWindow="-120" yWindow="-120" windowWidth="19440" windowHeight="15000" tabRatio="746" xr2:uid="{00000000-000D-0000-FFFF-FFFF00000000}"/>
  </bookViews>
  <sheets>
    <sheet name="CÁLCULO" sheetId="5" r:id="rId1"/>
    <sheet name="Tábela IBGE 2022" sheetId="13" state="hidden" r:id="rId2"/>
    <sheet name="Tábua IBGE 2021" sheetId="12" state="hidden" r:id="rId3"/>
    <sheet name="Tábua IBGE 2020" sheetId="11" state="hidden" r:id="rId4"/>
    <sheet name="Tábua IBGE 2019" sheetId="10" state="hidden" r:id="rId5"/>
    <sheet name="Tábua IBGE 2018" sheetId="6" state="hidden" r:id="rId6"/>
    <sheet name="Tábua IBGE 2017" sheetId="4" state="hidden" r:id="rId7"/>
    <sheet name="Tábua IBGE 2016" sheetId="7" state="hidden" r:id="rId8"/>
    <sheet name="Tábua IBGE 2015" sheetId="9" state="hidden" r:id="rId9"/>
    <sheet name="Expectativas" sheetId="8" state="hidden" r:id="rId10"/>
    <sheet name="TETO" sheetId="14" state="hidden" r:id="rId11"/>
  </sheets>
  <externalReferences>
    <externalReference r:id="rId12"/>
  </externalReferences>
  <definedNames>
    <definedName name="\d" localSheetId="1">#REF!</definedName>
    <definedName name="\d" localSheetId="3">#REF!</definedName>
    <definedName name="\d" localSheetId="2">#REF!</definedName>
    <definedName name="\d">#REF!</definedName>
    <definedName name="\g" localSheetId="1">#REF!</definedName>
    <definedName name="\g" localSheetId="3">#REF!</definedName>
    <definedName name="\g" localSheetId="2">#REF!</definedName>
    <definedName name="\g">#REF!</definedName>
    <definedName name="\h" localSheetId="1">#REF!</definedName>
    <definedName name="\h" localSheetId="3">#REF!</definedName>
    <definedName name="\h" localSheetId="2">#REF!</definedName>
    <definedName name="\h">#REF!</definedName>
    <definedName name="\m" localSheetId="1">#REF!</definedName>
    <definedName name="\m" localSheetId="3">#REF!</definedName>
    <definedName name="\m" localSheetId="2">#REF!</definedName>
    <definedName name="\m">#REF!</definedName>
    <definedName name="\s" localSheetId="1">#REF!</definedName>
    <definedName name="\s" localSheetId="3">#REF!</definedName>
    <definedName name="\s" localSheetId="2">#REF!</definedName>
    <definedName name="\s">#REF!</definedName>
    <definedName name="__123Graph_A" localSheetId="4" hidden="1">#REF!</definedName>
    <definedName name="__123Graph_A" localSheetId="3" hidden="1">#REF!</definedName>
    <definedName name="__123Graph_A" hidden="1">#REF!</definedName>
    <definedName name="__123Graph_AGRAPH1" localSheetId="4" hidden="1">#REF!</definedName>
    <definedName name="__123Graph_AGRAPH1" localSheetId="3" hidden="1">#REF!</definedName>
    <definedName name="__123Graph_AGRAPH1" hidden="1">#REF!</definedName>
    <definedName name="__123Graph_AGRAPH2" localSheetId="4" hidden="1">#REF!</definedName>
    <definedName name="__123Graph_AGRAPH2" localSheetId="3" hidden="1">#REF!</definedName>
    <definedName name="__123Graph_AGRAPH2" hidden="1">#REF!</definedName>
    <definedName name="__123Graph_B" localSheetId="4" hidden="1">#REF!</definedName>
    <definedName name="__123Graph_B" localSheetId="3" hidden="1">#REF!</definedName>
    <definedName name="__123Graph_B" hidden="1">#REF!</definedName>
    <definedName name="__123Graph_BGRAPH1" localSheetId="4" hidden="1">#REF!</definedName>
    <definedName name="__123Graph_BGRAPH1" localSheetId="3" hidden="1">#REF!</definedName>
    <definedName name="__123Graph_BGRAPH1" hidden="1">#REF!</definedName>
    <definedName name="__123Graph_BGRAPH2" localSheetId="4" hidden="1">#REF!</definedName>
    <definedName name="__123Graph_BGRAPH2" localSheetId="3" hidden="1">#REF!</definedName>
    <definedName name="__123Graph_BGRAPH2" hidden="1">#REF!</definedName>
    <definedName name="__123Graph_LBL_A" localSheetId="4" hidden="1">#REF!</definedName>
    <definedName name="__123Graph_LBL_A" localSheetId="3" hidden="1">#REF!</definedName>
    <definedName name="__123Graph_LBL_A" hidden="1">#REF!</definedName>
    <definedName name="__123Graph_LBL_AGRAPH1" localSheetId="4" hidden="1">#REF!</definedName>
    <definedName name="__123Graph_LBL_AGRAPH1" localSheetId="3" hidden="1">#REF!</definedName>
    <definedName name="__123Graph_LBL_AGRAPH1" hidden="1">#REF!</definedName>
    <definedName name="__123Graph_LBL_AGRAPH2" localSheetId="4" hidden="1">#REF!</definedName>
    <definedName name="__123Graph_LBL_AGRAPH2" localSheetId="3" hidden="1">#REF!</definedName>
    <definedName name="__123Graph_LBL_AGRAPH2" hidden="1">#REF!</definedName>
    <definedName name="__123Graph_LBL_B" localSheetId="4" hidden="1">#REF!</definedName>
    <definedName name="__123Graph_LBL_B" localSheetId="3" hidden="1">#REF!</definedName>
    <definedName name="__123Graph_LBL_B" hidden="1">#REF!</definedName>
    <definedName name="__123Graph_LBL_BGRAPH2" localSheetId="4" hidden="1">#REF!</definedName>
    <definedName name="__123Graph_LBL_BGRAPH2" localSheetId="3" hidden="1">#REF!</definedName>
    <definedName name="__123Graph_LBL_BGRAPH2" hidden="1">#REF!</definedName>
    <definedName name="__123Graph_X" localSheetId="4" hidden="1">#REF!</definedName>
    <definedName name="__123Graph_X" localSheetId="3" hidden="1">#REF!</definedName>
    <definedName name="__123Graph_X" hidden="1">#REF!</definedName>
    <definedName name="__123Graph_XGRAPH1" localSheetId="4" hidden="1">#REF!</definedName>
    <definedName name="__123Graph_XGRAPH1" localSheetId="3" hidden="1">#REF!</definedName>
    <definedName name="__123Graph_XGRAPH1" hidden="1">#REF!</definedName>
    <definedName name="__123Graph_XGRAPH2" localSheetId="4" hidden="1">#REF!</definedName>
    <definedName name="__123Graph_XGRAPH2" localSheetId="3" hidden="1">#REF!</definedName>
    <definedName name="__123Graph_XGRAPH2" hidden="1">#REF!</definedName>
    <definedName name="_2000">Expectativas!$B$4:$B$85</definedName>
    <definedName name="_2001">Expectativas!$C$4:$C$85</definedName>
    <definedName name="_2002">Expectativas!$D$4:$D$85</definedName>
    <definedName name="_2003">Expectativas!$E$4:$E$85</definedName>
    <definedName name="_2004">Expectativas!$F$4:$F$85</definedName>
    <definedName name="_2005">Expectativas!$G$4:$G$85</definedName>
    <definedName name="_2006">Expectativas!$H$4:$H$85</definedName>
    <definedName name="_2007">Expectativas!$I$4:$I$85</definedName>
    <definedName name="_2008">Expectativas!$J$4:$J$85</definedName>
    <definedName name="_2009">Expectativas!$K$4:$K$85</definedName>
    <definedName name="_2010">Expectativas!$L$4:$L$85</definedName>
    <definedName name="_2011">Expectativas!$M$4:$M$85</definedName>
    <definedName name="_2012">Expectativas!$N$4:$N$85</definedName>
    <definedName name="_2013">Expectativas!$O$4:$O$85</definedName>
    <definedName name="_2014">Expectativas!$P$4:$P$85</definedName>
    <definedName name="_2015">Expectativas!$Q$4:$Q$85</definedName>
    <definedName name="_2016">Expectativas!$R$4:$R$85</definedName>
    <definedName name="_2017">Expectativas!$S$4:$S$85</definedName>
    <definedName name="_2018">Expectativas!$T$4:$T$85</definedName>
    <definedName name="_2019">Expectativas!$U$4:$U$85</definedName>
    <definedName name="_2020">Expectativas!$V$4:$V$85</definedName>
    <definedName name="_Fill" localSheetId="9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hidden="1">#REF!</definedName>
    <definedName name="Alíquota">CÁLCULO!$D$5</definedName>
    <definedName name="_xlnm.Print_Area" localSheetId="9">Expectativas!$A$1:$R$87</definedName>
    <definedName name="_xlnm.Print_Area" localSheetId="1">'Tábela IBGE 2022'!$A$2:$G$102</definedName>
    <definedName name="_xlnm.Print_Area" localSheetId="6">'Tábua IBGE 2017'!$A$1:$G$82</definedName>
    <definedName name="_xlnm.Print_Area" localSheetId="4">'Tábua IBGE 2019'!$A$1:$G$92</definedName>
    <definedName name="_xlnm.Print_Area" localSheetId="3">'Tábua IBGE 2020'!$A$1:$G$92</definedName>
    <definedName name="_xlnm.Print_Area" localSheetId="2">'Tábua IBGE 2021'!$A$2:$G$92</definedName>
    <definedName name="CHKPAS" localSheetId="1">#REF!</definedName>
    <definedName name="CHKPAS" localSheetId="3">#REF!</definedName>
    <definedName name="CHKPAS" localSheetId="2">#REF!</definedName>
    <definedName name="CHKPAS">#REF!</definedName>
    <definedName name="CHKSAVE" localSheetId="1">#REF!</definedName>
    <definedName name="CHKSAVE" localSheetId="3">#REF!</definedName>
    <definedName name="CHKSAVE" localSheetId="2">#REF!</definedName>
    <definedName name="CHKSAVE">#REF!</definedName>
    <definedName name="DOC" localSheetId="1">#REF!</definedName>
    <definedName name="DOC" localSheetId="3">#REF!</definedName>
    <definedName name="DOC" localSheetId="2">#REF!</definedName>
    <definedName name="DOC">#REF!</definedName>
    <definedName name="ERR_LOC" localSheetId="1">#REF!</definedName>
    <definedName name="ERR_LOC" localSheetId="3">#REF!</definedName>
    <definedName name="ERR_LOC" localSheetId="2">#REF!</definedName>
    <definedName name="ERR_LOC">#REF!</definedName>
    <definedName name="ERR_MSG" localSheetId="1">#REF!</definedName>
    <definedName name="ERR_MSG" localSheetId="3">#REF!</definedName>
    <definedName name="ERR_MSG" localSheetId="2">#REF!</definedName>
    <definedName name="ERR_MSG">#REF!</definedName>
    <definedName name="Expectativa_de_vida">CÁLCULO!$D$6</definedName>
    <definedName name="FILENAME" localSheetId="1">#REF!</definedName>
    <definedName name="FILENAME" localSheetId="3">#REF!</definedName>
    <definedName name="FILENAME" localSheetId="2">#REF!</definedName>
    <definedName name="FILENAME">#REF!</definedName>
    <definedName name="FLOPDIR" localSheetId="1">#REF!</definedName>
    <definedName name="FLOPDIR" localSheetId="3">#REF!</definedName>
    <definedName name="FLOPDIR" localSheetId="2">#REF!</definedName>
    <definedName name="FLOPDIR">#REF!</definedName>
    <definedName name="FLOPPY" localSheetId="1">#REF!</definedName>
    <definedName name="FLOPPY" localSheetId="3">#REF!</definedName>
    <definedName name="FLOPPY" localSheetId="2">#REF!</definedName>
    <definedName name="FLOPPY">#REF!</definedName>
    <definedName name="GETFILE" localSheetId="1">#REF!</definedName>
    <definedName name="GETFILE" localSheetId="3">#REF!</definedName>
    <definedName name="GETFILE" localSheetId="2">#REF!</definedName>
    <definedName name="GETFILE">#REF!</definedName>
    <definedName name="GRDIR" localSheetId="1">#REF!</definedName>
    <definedName name="GRDIR" localSheetId="3">#REF!</definedName>
    <definedName name="GRDIR" localSheetId="2">#REF!</definedName>
    <definedName name="GRDIR">#REF!</definedName>
    <definedName name="HELP" localSheetId="1">#REF!</definedName>
    <definedName name="HELP" localSheetId="3">#REF!</definedName>
    <definedName name="HELP" localSheetId="2">#REF!</definedName>
    <definedName name="HELP">#REF!</definedName>
    <definedName name="Idade">CÁLCULO!$D$7</definedName>
    <definedName name="MESSAGE" localSheetId="1">#REF!</definedName>
    <definedName name="MESSAGE" localSheetId="3">#REF!</definedName>
    <definedName name="MESSAGE" localSheetId="2">#REF!</definedName>
    <definedName name="MESSAGE">#REF!</definedName>
    <definedName name="MSG_CELL" localSheetId="1">#REF!</definedName>
    <definedName name="MSG_CELL" localSheetId="3">#REF!</definedName>
    <definedName name="MSG_CELL" localSheetId="2">#REF!</definedName>
    <definedName name="MSG_CELL">#REF!</definedName>
    <definedName name="NOPAS" localSheetId="1">#REF!</definedName>
    <definedName name="NOPAS" localSheetId="3">#REF!</definedName>
    <definedName name="NOPAS" localSheetId="2">#REF!</definedName>
    <definedName name="NOPAS">#REF!</definedName>
    <definedName name="NOPAS3" localSheetId="1">#REF!</definedName>
    <definedName name="NOPAS3" localSheetId="3">#REF!</definedName>
    <definedName name="NOPAS3" localSheetId="2">#REF!</definedName>
    <definedName name="NOPAS3">#REF!</definedName>
    <definedName name="OLD_MSG" localSheetId="1">#REF!</definedName>
    <definedName name="OLD_MSG" localSheetId="3">#REF!</definedName>
    <definedName name="OLD_MSG" localSheetId="2">#REF!</definedName>
    <definedName name="OLD_MSG">#REF!</definedName>
    <definedName name="PAS_MSG1" localSheetId="1">#REF!</definedName>
    <definedName name="PAS_MSG1" localSheetId="3">#REF!</definedName>
    <definedName name="PAS_MSG1" localSheetId="2">#REF!</definedName>
    <definedName name="PAS_MSG1">#REF!</definedName>
    <definedName name="PAS_MSG2" localSheetId="1">#REF!</definedName>
    <definedName name="PAS_MSG2" localSheetId="3">#REF!</definedName>
    <definedName name="PAS_MSG2" localSheetId="2">#REF!</definedName>
    <definedName name="PAS_MSG2">#REF!</definedName>
    <definedName name="PAS_MSG3" localSheetId="1">#REF!</definedName>
    <definedName name="PAS_MSG3" localSheetId="3">#REF!</definedName>
    <definedName name="PAS_MSG3" localSheetId="2">#REF!</definedName>
    <definedName name="PAS_MSG3">#REF!</definedName>
    <definedName name="PAUSE" localSheetId="1">#REF!</definedName>
    <definedName name="PAUSE" localSheetId="3">#REF!</definedName>
    <definedName name="PAUSE" localSheetId="2">#REF!</definedName>
    <definedName name="PAUSE">#REF!</definedName>
    <definedName name="PRINT" localSheetId="1">#REF!</definedName>
    <definedName name="PRINT" localSheetId="3">#REF!</definedName>
    <definedName name="PRINT" localSheetId="2">#REF!</definedName>
    <definedName name="PRINT">#REF!</definedName>
    <definedName name="RESDIR" localSheetId="1">#REF!</definedName>
    <definedName name="RESDIR" localSheetId="3">#REF!</definedName>
    <definedName name="RESDIR" localSheetId="2">#REF!</definedName>
    <definedName name="RESDIR">#REF!</definedName>
    <definedName name="RESTYPE" localSheetId="1">#REF!</definedName>
    <definedName name="RESTYPE" localSheetId="3">#REF!</definedName>
    <definedName name="RESTYPE" localSheetId="2">#REF!</definedName>
    <definedName name="RESTYPE">#REF!</definedName>
    <definedName name="RSVMENU" localSheetId="1">#REF!</definedName>
    <definedName name="RSVMENU" localSheetId="3">#REF!</definedName>
    <definedName name="RSVMENU" localSheetId="2">#REF!</definedName>
    <definedName name="RSVMENU">#REF!</definedName>
    <definedName name="SAVE" localSheetId="1">#REF!</definedName>
    <definedName name="SAVE" localSheetId="3">#REF!</definedName>
    <definedName name="SAVE" localSheetId="2">#REF!</definedName>
    <definedName name="SAVE">#REF!</definedName>
    <definedName name="SAVE_MSG" localSheetId="1">#REF!</definedName>
    <definedName name="SAVE_MSG" localSheetId="3">#REF!</definedName>
    <definedName name="SAVE_MSG" localSheetId="2">#REF!</definedName>
    <definedName name="SAVE_MSG">#REF!</definedName>
    <definedName name="SAVED" localSheetId="1">#REF!</definedName>
    <definedName name="SAVED" localSheetId="3">#REF!</definedName>
    <definedName name="SAVED" localSheetId="2">#REF!</definedName>
    <definedName name="SAVED">#REF!</definedName>
    <definedName name="SAVENGO" localSheetId="1">#REF!</definedName>
    <definedName name="SAVENGO" localSheetId="3">#REF!</definedName>
    <definedName name="SAVENGO" localSheetId="2">#REF!</definedName>
    <definedName name="SAVENGO">#REF!</definedName>
    <definedName name="Tábela_IBGE_2022">'Tábela IBGE 2022'!$A$1:$G$92</definedName>
    <definedName name="Tábua_IBGE_2016">'Tábua IBGE 2016'!$A$1:$G$82</definedName>
    <definedName name="Tábua_IBGE_2017">'Tábua IBGE 2017'!$A$1:$G$82</definedName>
    <definedName name="Tábua_IBGE_2018">'Tábua IBGE 2018'!$A$1:$G$82</definedName>
    <definedName name="TEMP" localSheetId="1">#REF!</definedName>
    <definedName name="TEMP" localSheetId="3">#REF!</definedName>
    <definedName name="TEMP" localSheetId="2">#REF!</definedName>
    <definedName name="TEMP">#REF!</definedName>
    <definedName name="Tempo_de_Contribuição">CÁLCULO!$D$4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D6" i="5" l="1"/>
  <c r="U4" i="8"/>
  <c r="T4" i="8" s="1"/>
  <c r="S4" i="8" s="1"/>
  <c r="R4" i="8" s="1"/>
  <c r="Q4" i="8" s="1"/>
  <c r="P4" i="8" s="1"/>
  <c r="O4" i="8" s="1"/>
  <c r="N4" i="8" s="1"/>
  <c r="M4" i="8" s="1"/>
  <c r="L4" i="8" s="1"/>
  <c r="K4" i="8" s="1"/>
  <c r="J4" i="8" s="1"/>
  <c r="I4" i="8" s="1"/>
  <c r="H4" i="8" s="1"/>
  <c r="G4" i="8" s="1"/>
  <c r="F4" i="8" s="1"/>
  <c r="E4" i="8" s="1"/>
  <c r="D4" i="8" s="1"/>
  <c r="C4" i="8" s="1"/>
  <c r="B4" i="8" s="1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D80" i="8"/>
  <c r="C80" i="8"/>
  <c r="B80" i="8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60" i="8"/>
  <c r="C60" i="8"/>
  <c r="B60" i="8"/>
  <c r="D59" i="8"/>
  <c r="C59" i="8"/>
  <c r="B59" i="8"/>
  <c r="D58" i="8"/>
  <c r="C58" i="8"/>
  <c r="B58" i="8"/>
  <c r="D57" i="8"/>
  <c r="C57" i="8"/>
  <c r="B57" i="8"/>
  <c r="D56" i="8"/>
  <c r="C56" i="8"/>
  <c r="B56" i="8"/>
  <c r="D55" i="8"/>
  <c r="C55" i="8"/>
  <c r="B55" i="8"/>
  <c r="D54" i="8"/>
  <c r="C54" i="8"/>
  <c r="B54" i="8"/>
  <c r="D53" i="8"/>
  <c r="C53" i="8"/>
  <c r="B53" i="8"/>
  <c r="D52" i="8"/>
  <c r="C52" i="8"/>
  <c r="B52" i="8"/>
  <c r="D51" i="8"/>
  <c r="C51" i="8"/>
  <c r="B51" i="8"/>
  <c r="D50" i="8"/>
  <c r="C50" i="8"/>
  <c r="B50" i="8"/>
  <c r="D49" i="8"/>
  <c r="C49" i="8"/>
  <c r="B49" i="8"/>
  <c r="D48" i="8"/>
  <c r="C48" i="8"/>
  <c r="B48" i="8"/>
  <c r="D47" i="8"/>
  <c r="C47" i="8"/>
  <c r="B47" i="8"/>
  <c r="D46" i="8"/>
  <c r="C46" i="8"/>
  <c r="B46" i="8"/>
  <c r="D45" i="8"/>
  <c r="C45" i="8"/>
  <c r="B45" i="8"/>
  <c r="D44" i="8"/>
  <c r="C44" i="8"/>
  <c r="B44" i="8"/>
  <c r="D43" i="8"/>
  <c r="C43" i="8"/>
  <c r="B43" i="8"/>
  <c r="D42" i="8"/>
  <c r="C42" i="8"/>
  <c r="B42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D11" i="8"/>
  <c r="C11" i="8"/>
  <c r="B11" i="8"/>
  <c r="D10" i="8"/>
  <c r="C10" i="8"/>
  <c r="B10" i="8"/>
  <c r="D9" i="8"/>
  <c r="C9" i="8"/>
  <c r="B9" i="8"/>
  <c r="D8" i="8"/>
  <c r="C8" i="8"/>
  <c r="B8" i="8"/>
  <c r="D7" i="8"/>
  <c r="C7" i="8"/>
  <c r="B7" i="8"/>
  <c r="D6" i="8"/>
  <c r="C6" i="8"/>
  <c r="B6" i="8"/>
  <c r="D5" i="8"/>
  <c r="C5" i="8"/>
  <c r="B5" i="8"/>
  <c r="D5" i="5"/>
  <c r="D9" i="5" l="1"/>
  <c r="D12" i="5" s="1"/>
</calcChain>
</file>

<file path=xl/sharedStrings.xml><?xml version="1.0" encoding="utf-8"?>
<sst xmlns="http://schemas.openxmlformats.org/spreadsheetml/2006/main" count="264" uniqueCount="110">
  <si>
    <t>l ( X )</t>
  </si>
  <si>
    <t>L (X, N)</t>
  </si>
  <si>
    <t>T(X)</t>
  </si>
  <si>
    <t>80 ou mais</t>
  </si>
  <si>
    <t>Idades exatas (x)</t>
  </si>
  <si>
    <t>Probabilidades de Morte entre duas idades exatasQ(x,n)</t>
  </si>
  <si>
    <t>Óbitos D (x,n)</t>
  </si>
  <si>
    <t>Expectativa de Vida à idade X E(x)</t>
  </si>
  <si>
    <t>Fonte: IBGE, Diretoria de Pesquisas (DPE), Coordenação de População e Indicadores Sociais (COPIS).</t>
  </si>
  <si>
    <t>Notas:</t>
  </si>
  <si>
    <t>N = 1</t>
  </si>
  <si>
    <t>Q(X, N) = Probabilidades de morte entre as idades exatas X e X+N.</t>
  </si>
  <si>
    <t>l(X) = Número de sobreviventes à idade exata X.</t>
  </si>
  <si>
    <t>D(X, N) = Número de óbitos ocorridos entre as idades X e X+N.</t>
  </si>
  <si>
    <t>L(X, N) = Número de pessoas-anos vividos entre as idades X e X+N.</t>
  </si>
  <si>
    <t>T(X) = Número de pessoas-anos vividos a partir da idade X.</t>
  </si>
  <si>
    <t>E(X) = Expectativa de vida à idade X.</t>
  </si>
  <si>
    <t xml:space="preserve">           BRASIL: Tábua Completa de Mortalidade - Ambos os Sexos - 2017</t>
  </si>
  <si>
    <t>Idades Exatas (X)</t>
  </si>
  <si>
    <t>Probabilidades de Morte Entre Duas Idades Exatas Q (X,N) (Por Mil)</t>
  </si>
  <si>
    <t>Óbitos D(X,N)</t>
  </si>
  <si>
    <t>L(X,N)</t>
  </si>
  <si>
    <t>Expectativa de Vida à Idade X E(X)</t>
  </si>
  <si>
    <t>Fonte: IBGE, Diretoria de Pesquisas (DPE),</t>
  </si>
  <si>
    <t>Coordenação de População e Indicadores Sociais (COPIS).</t>
  </si>
  <si>
    <t>Tc</t>
  </si>
  <si>
    <t>a</t>
  </si>
  <si>
    <t>Es</t>
  </si>
  <si>
    <t>Id</t>
  </si>
  <si>
    <t>f</t>
  </si>
  <si>
    <t>Tempo de Contribuição</t>
  </si>
  <si>
    <t>Alíquota</t>
  </si>
  <si>
    <t>Expectativa de vida</t>
  </si>
  <si>
    <t>Idade</t>
  </si>
  <si>
    <t>Fator Previdenciário</t>
  </si>
  <si>
    <t>Código</t>
  </si>
  <si>
    <t>Descrição</t>
  </si>
  <si>
    <t>Valores</t>
  </si>
  <si>
    <t>Salário de benefício</t>
  </si>
  <si>
    <t>Salário de aposentadoria</t>
  </si>
  <si>
    <t>VIGÊNCIA DO CÁLCULO</t>
  </si>
  <si>
    <t/>
  </si>
  <si>
    <t>Idades</t>
  </si>
  <si>
    <t>Probabilidades de Morte</t>
  </si>
  <si>
    <t>Óbitos</t>
  </si>
  <si>
    <t>Expectativa de Vida</t>
  </si>
  <si>
    <t>Exatas</t>
  </si>
  <si>
    <t>(X)</t>
  </si>
  <si>
    <t xml:space="preserve"> à Idade X -  E(X)</t>
  </si>
  <si>
    <t xml:space="preserve"> à Idade X  - E(X)</t>
  </si>
  <si>
    <t>Vigência</t>
  </si>
  <si>
    <t>Probabilidades de Morte  entre Duas Idades Exatas Q (X, N)   (Por Mil)</t>
  </si>
  <si>
    <t>Óbitos D (X, N)</t>
  </si>
  <si>
    <t>Expectativa de Vida  à Idade X E(X)</t>
  </si>
  <si>
    <t>Histórico dos valor do salário mínimo e do teto do INSS</t>
  </si>
  <si>
    <t>NORMA LEGAL</t>
  </si>
  <si>
    <t>PUBLICAÇÃO NO
 D.O.U.</t>
  </si>
  <si>
    <t>VIGÊNCIA</t>
  </si>
  <si>
    <t>VALOR DE REFERENCIA (EM R$)</t>
  </si>
  <si>
    <t>HORA</t>
  </si>
  <si>
    <t>DIA</t>
  </si>
  <si>
    <t>MÍNIMO</t>
  </si>
  <si>
    <t>TETO</t>
  </si>
  <si>
    <t>Porraria Intermisterial MTS/MF Nº 02</t>
  </si>
  <si>
    <t>Porraria Intermisterial MTS/MF Nº 26</t>
  </si>
  <si>
    <t>Porraria Intermisterial MTP/ME Nº 12</t>
  </si>
  <si>
    <t>Portaria SEPRT nº 477/2021</t>
  </si>
  <si>
    <t>Portaria SEPRT nº 3659/2020</t>
  </si>
  <si>
    <t>Portaria nº 914/2020</t>
  </si>
  <si>
    <t>Portaria nº 9/2019</t>
  </si>
  <si>
    <t>Decreto 9.255/2017</t>
  </si>
  <si>
    <t>Decreto 8.948/2016</t>
  </si>
  <si>
    <t>Decreto 8.618/2015</t>
  </si>
  <si>
    <t>Decreto 8.381/2014</t>
  </si>
  <si>
    <t>30.12.2014</t>
  </si>
  <si>
    <t>Decreto 8.166/2013</t>
  </si>
  <si>
    <t>24.12.2013</t>
  </si>
  <si>
    <t>Decreto 7.872/2012</t>
  </si>
  <si>
    <t>26.12.2012</t>
  </si>
  <si>
    <t>Decreto 7.655/2011</t>
  </si>
  <si>
    <t>26.12.2011</t>
  </si>
  <si>
    <t>Lei 12.382/2011 (MP 516 de 30/12/2010)</t>
  </si>
  <si>
    <t>28.02.2011</t>
  </si>
  <si>
    <t>MP 516/2010</t>
  </si>
  <si>
    <t>Lei 12.255/2010 (MP 474 de 23/12/2009)</t>
  </si>
  <si>
    <t>16.06.2010</t>
  </si>
  <si>
    <t>Lei 11.944/2009 (MP 456 de 30/01/2009)</t>
  </si>
  <si>
    <t>29.05.2009</t>
  </si>
  <si>
    <t>Lei 11.709/2008 (MP 421 de 29/02/2008)</t>
  </si>
  <si>
    <t>20.06.2008</t>
  </si>
  <si>
    <t>Lei 11.498/2007 (MP 362 de 29/03/2007)</t>
  </si>
  <si>
    <t>29.06.2007</t>
  </si>
  <si>
    <t>Lei 11.321/2006 (MP 288 de 30/03/2006)</t>
  </si>
  <si>
    <t>Lei 11.164/2005 (MP 248 de 20/04/2005)</t>
  </si>
  <si>
    <t>Lei 10.888/2004 (MP 182 de 29/04/2004)</t>
  </si>
  <si>
    <t>Lei 10.699/2003 (MP 116 de 02/04/2003)</t>
  </si>
  <si>
    <t>Lei 10.525/2002 (MP 35 de 27/03/2002)</t>
  </si>
  <si>
    <t>MP 2194-6/2001 (MP 2.142 de 29/03/2001)</t>
  </si>
  <si>
    <t>Lei 9.971/2000 (MP 2.019 de 23/03/2000)</t>
  </si>
  <si>
    <t>Lei 9.971/2000 (MP 1.824 de 30/04/1999)</t>
  </si>
  <si>
    <t>Lei 9.971/2000 (MP 1.656 de 29/04/1998)</t>
  </si>
  <si>
    <t>Lei 9.971/2000 (MP 1.572 de 29/04/1997)</t>
  </si>
  <si>
    <t>Lei 9.971/2000 (MP 1.415 de 29/04/1996)</t>
  </si>
  <si>
    <t>Lei 9.032/1995</t>
  </si>
  <si>
    <t>Lei 9.063/1995 (MP 598 de 31/08/1994)</t>
  </si>
  <si>
    <t>Lei 9.069/1995 (MP 566 de 29/07/1994)</t>
  </si>
  <si>
    <t>ANO</t>
  </si>
  <si>
    <t>Teto do INSS na Vigência do Cálculo</t>
  </si>
  <si>
    <t>Genero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</si>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</sst>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General_)"/>
    <numFmt numFmtId="167" formatCode="0.000_)"/>
    <numFmt numFmtId="168" formatCode="0_)"/>
    <numFmt numFmtId="169" formatCode="0.0_)"/>
    <numFmt numFmtId="170" formatCode="_-* #,##0.0_-;\-* #,##0.0_-;_-* &quot;-&quot;??_-;_-@_-"/>
    <numFmt numFmtId="171" formatCode="_-* #,##0_-;\-* #,##0_-;_-* &quot;-&quot;??_-;_-@_-"/>
    <numFmt numFmtId="172" formatCode="_-* #,##0.000_-;\-* #,##0.000_-;_-* &quot;-&quot;??_-;_-@_-"/>
    <numFmt numFmtId="173" formatCode="0.0"/>
    <numFmt numFmtId="174" formatCode="0.00000"/>
  </numFmts>
  <fonts count="21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rgb="FF404040"/>
      <name val="Helvetica"/>
    </font>
    <font>
      <sz val="10"/>
      <name val="Times New Roman"/>
      <family val="1"/>
    </font>
    <font>
      <sz val="10"/>
      <color indexed="12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/>
    </fill>
    <fill>
      <patternFill patternType="solid">
        <fgColor theme="3" tint="0.599993896298104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/>
      <diagonal/>
    </border>
  </borders>
  <cellStyleXfs count="7">
    <xf numFmtId="0" fontId="0" fillId="0" borderId="0"/>
    <xf numFmtId="166" fontId="1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/>
    <xf numFmtId="174" fontId="1" fillId="0" borderId="0"/>
    <xf numFmtId="43" fontId="16" fillId="0" borderId="0" applyFont="0" applyFill="0" applyBorder="0" applyAlignment="0" applyProtection="0"/>
  </cellStyleXfs>
  <cellXfs count="116">
    <xf numFmtId="0" fontId="0" fillId="0" borderId="0" xfId="0"/>
    <xf numFmtId="166" fontId="2" fillId="2" borderId="1" xfId="1" applyFont="1" applyFill="1" applyBorder="1" applyAlignment="1" applyProtection="1">
      <alignment horizontal="center" vertical="center" wrapText="1"/>
      <protection hidden="1"/>
    </xf>
    <xf numFmtId="166" fontId="2" fillId="0" borderId="0" xfId="1" applyFont="1" applyProtection="1">
      <protection hidden="1"/>
    </xf>
    <xf numFmtId="166" fontId="4" fillId="0" borderId="1" xfId="1" applyFont="1" applyBorder="1" applyAlignment="1" applyProtection="1">
      <alignment horizontal="center"/>
      <protection hidden="1"/>
    </xf>
    <xf numFmtId="167" fontId="2" fillId="0" borderId="1" xfId="1" applyNumberFormat="1" applyFont="1" applyBorder="1" applyAlignment="1" applyProtection="1">
      <alignment horizontal="right"/>
      <protection hidden="1"/>
    </xf>
    <xf numFmtId="168" fontId="2" fillId="0" borderId="1" xfId="1" applyNumberFormat="1" applyFont="1" applyBorder="1" applyAlignment="1" applyProtection="1">
      <alignment horizontal="right"/>
      <protection hidden="1"/>
    </xf>
    <xf numFmtId="169" fontId="4" fillId="0" borderId="1" xfId="1" applyNumberFormat="1" applyFont="1" applyBorder="1" applyAlignment="1" applyProtection="1">
      <alignment horizontal="center"/>
      <protection hidden="1"/>
    </xf>
    <xf numFmtId="169" fontId="3" fillId="0" borderId="0" xfId="1" applyNumberFormat="1" applyFont="1" applyAlignment="1" applyProtection="1">
      <alignment horizontal="center"/>
      <protection hidden="1"/>
    </xf>
    <xf numFmtId="165" fontId="2" fillId="0" borderId="0" xfId="1" applyNumberFormat="1" applyFont="1" applyProtection="1">
      <protection hidden="1"/>
    </xf>
    <xf numFmtId="1" fontId="2" fillId="0" borderId="0" xfId="1" applyNumberFormat="1" applyFont="1" applyProtection="1">
      <protection hidden="1"/>
    </xf>
    <xf numFmtId="166" fontId="2" fillId="0" borderId="0" xfId="1" applyFont="1" applyAlignment="1" applyProtection="1">
      <alignment horizontal="centerContinuous"/>
      <protection hidden="1"/>
    </xf>
    <xf numFmtId="166" fontId="5" fillId="0" borderId="0" xfId="1" applyFont="1" applyAlignment="1">
      <alignment horizontal="left"/>
    </xf>
    <xf numFmtId="166" fontId="2" fillId="0" borderId="0" xfId="1" applyFont="1" applyAlignment="1">
      <alignment horizontal="centerContinuous"/>
    </xf>
    <xf numFmtId="169" fontId="2" fillId="0" borderId="0" xfId="1" applyNumberFormat="1" applyFont="1" applyAlignment="1">
      <alignment horizontal="centerContinuous"/>
    </xf>
    <xf numFmtId="166" fontId="8" fillId="2" borderId="1" xfId="1" applyFont="1" applyFill="1" applyBorder="1" applyAlignment="1" applyProtection="1">
      <alignment horizontal="center" vertical="center" wrapText="1"/>
      <protection hidden="1"/>
    </xf>
    <xf numFmtId="166" fontId="9" fillId="0" borderId="1" xfId="1" applyFont="1" applyBorder="1" applyAlignment="1" applyProtection="1">
      <alignment horizontal="center"/>
      <protection hidden="1"/>
    </xf>
    <xf numFmtId="167" fontId="8" fillId="0" borderId="1" xfId="1" applyNumberFormat="1" applyFont="1" applyBorder="1" applyAlignment="1" applyProtection="1">
      <alignment horizontal="right"/>
      <protection hidden="1"/>
    </xf>
    <xf numFmtId="168" fontId="8" fillId="0" borderId="1" xfId="1" applyNumberFormat="1" applyFont="1" applyBorder="1" applyAlignment="1" applyProtection="1">
      <alignment horizontal="right"/>
      <protection hidden="1"/>
    </xf>
    <xf numFmtId="169" fontId="9" fillId="0" borderId="1" xfId="1" applyNumberFormat="1" applyFont="1" applyBorder="1" applyAlignment="1" applyProtection="1">
      <alignment horizontal="center"/>
      <protection hidden="1"/>
    </xf>
    <xf numFmtId="0" fontId="10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0" fillId="0" borderId="0" xfId="0" applyNumberFormat="1"/>
    <xf numFmtId="0" fontId="0" fillId="0" borderId="0" xfId="0" quotePrefix="1"/>
    <xf numFmtId="166" fontId="2" fillId="0" borderId="0" xfId="1" applyFont="1" applyAlignment="1">
      <alignment horizontal="left"/>
    </xf>
    <xf numFmtId="0" fontId="8" fillId="0" borderId="0" xfId="4" applyFont="1"/>
    <xf numFmtId="0" fontId="17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Continuous"/>
    </xf>
    <xf numFmtId="0" fontId="18" fillId="0" borderId="0" xfId="4" applyFont="1" applyAlignment="1">
      <alignment horizontal="center"/>
    </xf>
    <xf numFmtId="173" fontId="18" fillId="0" borderId="0" xfId="4" applyNumberFormat="1" applyFont="1" applyAlignment="1">
      <alignment horizontal="centerContinuous"/>
    </xf>
    <xf numFmtId="173" fontId="18" fillId="0" borderId="0" xfId="4" applyNumberFormat="1" applyFont="1" applyAlignment="1">
      <alignment horizontal="center"/>
    </xf>
    <xf numFmtId="0" fontId="18" fillId="9" borderId="0" xfId="4" applyFont="1" applyFill="1" applyAlignment="1">
      <alignment horizontal="center"/>
    </xf>
    <xf numFmtId="173" fontId="18" fillId="9" borderId="0" xfId="4" applyNumberFormat="1" applyFont="1" applyFill="1" applyAlignment="1">
      <alignment horizontal="centerContinuous"/>
    </xf>
    <xf numFmtId="173" fontId="18" fillId="9" borderId="0" xfId="4" applyNumberFormat="1" applyFont="1" applyFill="1" applyAlignment="1">
      <alignment horizontal="center"/>
    </xf>
    <xf numFmtId="2" fontId="18" fillId="0" borderId="0" xfId="4" applyNumberFormat="1" applyFont="1" applyAlignment="1">
      <alignment horizontal="centerContinuous"/>
    </xf>
    <xf numFmtId="0" fontId="8" fillId="0" borderId="0" xfId="4" applyFont="1" applyAlignment="1">
      <alignment horizontal="center"/>
    </xf>
    <xf numFmtId="0" fontId="18" fillId="7" borderId="0" xfId="4" applyFont="1" applyFill="1" applyAlignment="1">
      <alignment horizontal="center"/>
    </xf>
    <xf numFmtId="166" fontId="2" fillId="0" borderId="0" xfId="5" applyNumberFormat="1" applyFont="1"/>
    <xf numFmtId="1" fontId="2" fillId="0" borderId="0" xfId="5" applyNumberFormat="1" applyFont="1"/>
    <xf numFmtId="166" fontId="2" fillId="0" borderId="0" xfId="5" applyNumberFormat="1" applyFont="1" applyAlignment="1">
      <alignment horizontal="centerContinuous"/>
    </xf>
    <xf numFmtId="169" fontId="2" fillId="0" borderId="0" xfId="5" applyNumberFormat="1" applyFont="1" applyAlignment="1">
      <alignment horizontal="centerContinuous"/>
    </xf>
    <xf numFmtId="166" fontId="5" fillId="0" borderId="0" xfId="5" applyNumberFormat="1" applyFont="1" applyAlignment="1">
      <alignment horizontal="left"/>
    </xf>
    <xf numFmtId="166" fontId="2" fillId="0" borderId="0" xfId="5" applyNumberFormat="1" applyFont="1" applyAlignment="1">
      <alignment horizontal="left"/>
    </xf>
    <xf numFmtId="166" fontId="2" fillId="0" borderId="0" xfId="1" applyFont="1"/>
    <xf numFmtId="1" fontId="2" fillId="0" borderId="0" xfId="1" applyNumberFormat="1" applyFont="1"/>
    <xf numFmtId="166" fontId="2" fillId="0" borderId="0" xfId="5" applyNumberFormat="1" applyFont="1" applyAlignment="1">
      <alignment vertical="center"/>
    </xf>
    <xf numFmtId="1" fontId="2" fillId="0" borderId="0" xfId="5" applyNumberFormat="1" applyFont="1" applyAlignment="1">
      <alignment vertical="center"/>
    </xf>
    <xf numFmtId="166" fontId="2" fillId="0" borderId="0" xfId="5" applyNumberFormat="1" applyFont="1" applyAlignment="1">
      <alignment horizontal="centerContinuous" vertical="center"/>
    </xf>
    <xf numFmtId="169" fontId="2" fillId="0" borderId="0" xfId="5" applyNumberFormat="1" applyFont="1" applyAlignment="1">
      <alignment horizontal="centerContinuous" vertical="center"/>
    </xf>
    <xf numFmtId="166" fontId="5" fillId="0" borderId="0" xfId="5" applyNumberFormat="1" applyFont="1" applyAlignment="1">
      <alignment horizontal="left" vertical="center"/>
    </xf>
    <xf numFmtId="166" fontId="2" fillId="0" borderId="0" xfId="5" applyNumberFormat="1" applyFont="1" applyAlignment="1">
      <alignment horizontal="left" vertical="center"/>
    </xf>
    <xf numFmtId="169" fontId="18" fillId="0" borderId="0" xfId="4" applyNumberFormat="1" applyFont="1" applyAlignment="1">
      <alignment horizontal="center"/>
    </xf>
    <xf numFmtId="169" fontId="18" fillId="9" borderId="0" xfId="4" applyNumberFormat="1" applyFont="1" applyFill="1" applyAlignment="1">
      <alignment horizontal="center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left" vertical="center" wrapText="1"/>
      <protection hidden="1"/>
    </xf>
    <xf numFmtId="43" fontId="11" fillId="0" borderId="5" xfId="2" applyFont="1" applyBorder="1" applyAlignment="1" applyProtection="1">
      <alignment horizontal="center" vertical="center" wrapText="1"/>
      <protection hidden="1"/>
    </xf>
    <xf numFmtId="170" fontId="11" fillId="0" borderId="5" xfId="2" applyNumberFormat="1" applyFont="1" applyBorder="1" applyAlignment="1" applyProtection="1">
      <alignment horizontal="center" vertical="center" wrapText="1"/>
      <protection hidden="1"/>
    </xf>
    <xf numFmtId="0" fontId="12" fillId="5" borderId="8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left" vertical="center" wrapText="1"/>
      <protection hidden="1"/>
    </xf>
    <xf numFmtId="172" fontId="12" fillId="5" borderId="10" xfId="2" applyNumberFormat="1" applyFont="1" applyFill="1" applyBorder="1" applyAlignment="1" applyProtection="1">
      <alignment horizontal="center" vertical="center" wrapText="1"/>
      <protection hidden="1"/>
    </xf>
    <xf numFmtId="0" fontId="0" fillId="6" borderId="6" xfId="0" applyFill="1" applyBorder="1" applyProtection="1">
      <protection hidden="1"/>
    </xf>
    <xf numFmtId="0" fontId="0" fillId="6" borderId="0" xfId="0" applyFill="1" applyProtection="1">
      <protection hidden="1"/>
    </xf>
    <xf numFmtId="0" fontId="0" fillId="6" borderId="7" xfId="0" applyFill="1" applyBorder="1" applyProtection="1">
      <protection hidden="1"/>
    </xf>
    <xf numFmtId="164" fontId="12" fillId="4" borderId="2" xfId="3" applyFont="1" applyFill="1" applyBorder="1" applyAlignment="1" applyProtection="1">
      <alignment horizontal="center" vertical="center" wrapText="1"/>
      <protection hidden="1"/>
    </xf>
    <xf numFmtId="0" fontId="16" fillId="0" borderId="0" xfId="4" applyProtection="1">
      <protection hidden="1"/>
    </xf>
    <xf numFmtId="0" fontId="16" fillId="10" borderId="22" xfId="4" applyFill="1" applyBorder="1" applyProtection="1">
      <protection hidden="1"/>
    </xf>
    <xf numFmtId="0" fontId="19" fillId="10" borderId="23" xfId="4" applyFont="1" applyFill="1" applyBorder="1" applyAlignment="1" applyProtection="1">
      <alignment horizontal="centerContinuous" vertical="center"/>
      <protection hidden="1"/>
    </xf>
    <xf numFmtId="0" fontId="16" fillId="10" borderId="23" xfId="4" applyFill="1" applyBorder="1" applyAlignment="1" applyProtection="1">
      <alignment horizontal="centerContinuous" vertical="center"/>
      <protection hidden="1"/>
    </xf>
    <xf numFmtId="0" fontId="16" fillId="10" borderId="24" xfId="4" applyFill="1" applyBorder="1" applyAlignment="1" applyProtection="1">
      <alignment horizontal="centerContinuous" vertical="center"/>
      <protection hidden="1"/>
    </xf>
    <xf numFmtId="0" fontId="16" fillId="10" borderId="0" xfId="4" applyFill="1" applyProtection="1">
      <protection hidden="1"/>
    </xf>
    <xf numFmtId="0" fontId="20" fillId="11" borderId="32" xfId="4" applyFont="1" applyFill="1" applyBorder="1" applyAlignment="1" applyProtection="1">
      <alignment horizontal="center" vertical="center"/>
      <protection hidden="1"/>
    </xf>
    <xf numFmtId="0" fontId="20" fillId="11" borderId="33" xfId="4" applyFont="1" applyFill="1" applyBorder="1" applyAlignment="1" applyProtection="1">
      <alignment horizontal="center" vertical="center"/>
      <protection hidden="1"/>
    </xf>
    <xf numFmtId="0" fontId="16" fillId="0" borderId="34" xfId="4" applyBorder="1" applyAlignment="1" applyProtection="1">
      <alignment horizontal="left" vertical="center" wrapText="1"/>
      <protection hidden="1"/>
    </xf>
    <xf numFmtId="14" fontId="16" fillId="0" borderId="35" xfId="4" applyNumberFormat="1" applyBorder="1" applyAlignment="1" applyProtection="1">
      <alignment horizontal="center" vertical="center" wrapText="1"/>
      <protection hidden="1"/>
    </xf>
    <xf numFmtId="43" fontId="0" fillId="0" borderId="35" xfId="6" applyFont="1" applyBorder="1" applyAlignment="1" applyProtection="1">
      <alignment horizontal="right" vertical="center" wrapText="1"/>
      <protection hidden="1"/>
    </xf>
    <xf numFmtId="43" fontId="0" fillId="0" borderId="36" xfId="6" applyFont="1" applyBorder="1" applyAlignment="1" applyProtection="1">
      <alignment horizontal="right" vertical="center" wrapText="1"/>
      <protection hidden="1"/>
    </xf>
    <xf numFmtId="0" fontId="16" fillId="0" borderId="37" xfId="4" applyBorder="1" applyAlignment="1" applyProtection="1">
      <alignment horizontal="left" vertical="center" wrapText="1"/>
      <protection hidden="1"/>
    </xf>
    <xf numFmtId="14" fontId="16" fillId="0" borderId="1" xfId="4" applyNumberFormat="1" applyBorder="1" applyAlignment="1" applyProtection="1">
      <alignment horizontal="center" vertical="center" wrapText="1"/>
      <protection hidden="1"/>
    </xf>
    <xf numFmtId="43" fontId="0" fillId="0" borderId="1" xfId="6" applyFont="1" applyBorder="1" applyAlignment="1" applyProtection="1">
      <alignment horizontal="right" vertical="center" wrapText="1"/>
      <protection hidden="1"/>
    </xf>
    <xf numFmtId="43" fontId="0" fillId="0" borderId="38" xfId="6" applyFont="1" applyBorder="1" applyAlignment="1" applyProtection="1">
      <alignment horizontal="right" vertical="center" wrapText="1"/>
      <protection hidden="1"/>
    </xf>
    <xf numFmtId="0" fontId="16" fillId="0" borderId="1" xfId="4" applyBorder="1" applyAlignment="1" applyProtection="1">
      <alignment horizontal="center" vertical="center" wrapText="1"/>
      <protection hidden="1"/>
    </xf>
    <xf numFmtId="0" fontId="16" fillId="0" borderId="39" xfId="4" applyBorder="1" applyAlignment="1" applyProtection="1">
      <alignment horizontal="left" vertical="center" wrapText="1"/>
      <protection hidden="1"/>
    </xf>
    <xf numFmtId="14" fontId="16" fillId="0" borderId="32" xfId="4" applyNumberFormat="1" applyBorder="1" applyAlignment="1" applyProtection="1">
      <alignment horizontal="center" vertical="center" wrapText="1"/>
      <protection hidden="1"/>
    </xf>
    <xf numFmtId="43" fontId="0" fillId="0" borderId="32" xfId="6" applyFont="1" applyBorder="1" applyAlignment="1" applyProtection="1">
      <alignment horizontal="right" vertical="center" wrapText="1"/>
      <protection hidden="1"/>
    </xf>
    <xf numFmtId="43" fontId="0" fillId="0" borderId="33" xfId="6" applyFont="1" applyBorder="1" applyAlignment="1" applyProtection="1">
      <alignment horizontal="right" vertical="center" wrapText="1"/>
      <protection hidden="1"/>
    </xf>
    <xf numFmtId="0" fontId="16" fillId="0" borderId="0" xfId="4"/>
    <xf numFmtId="0" fontId="16" fillId="0" borderId="35" xfId="4" applyBorder="1" applyAlignment="1" applyProtection="1">
      <alignment horizontal="center" vertical="center" wrapText="1"/>
      <protection hidden="1"/>
    </xf>
    <xf numFmtId="0" fontId="16" fillId="0" borderId="32" xfId="4" applyBorder="1" applyAlignment="1" applyProtection="1">
      <alignment horizontal="center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locked="0" hidden="1"/>
    </xf>
    <xf numFmtId="171" fontId="11" fillId="0" borderId="19" xfId="2" applyNumberFormat="1" applyFont="1" applyBorder="1" applyAlignment="1" applyProtection="1">
      <alignment horizontal="center" vertical="center" wrapText="1"/>
      <protection locked="0" hidden="1"/>
    </xf>
    <xf numFmtId="171" fontId="11" fillId="0" borderId="5" xfId="2" applyNumberFormat="1" applyFont="1" applyBorder="1" applyAlignment="1" applyProtection="1">
      <alignment horizontal="center" vertical="center" wrapText="1"/>
      <protection locked="0" hidden="1"/>
    </xf>
    <xf numFmtId="164" fontId="12" fillId="12" borderId="2" xfId="3" applyFont="1" applyFill="1" applyBorder="1" applyAlignment="1" applyProtection="1">
      <alignment horizontal="center" vertical="center" wrapText="1"/>
      <protection locked="0" hidden="1"/>
    </xf>
    <xf numFmtId="0" fontId="11" fillId="0" borderId="41" xfId="0" applyFont="1" applyBorder="1" applyAlignment="1" applyProtection="1">
      <alignment horizontal="center" vertical="center" wrapText="1"/>
      <protection hidden="1"/>
    </xf>
    <xf numFmtId="0" fontId="11" fillId="0" borderId="42" xfId="0" applyFont="1" applyBorder="1" applyAlignment="1" applyProtection="1">
      <alignment horizontal="left" vertical="center" wrapText="1"/>
      <protection hidden="1"/>
    </xf>
    <xf numFmtId="171" fontId="11" fillId="0" borderId="43" xfId="2" applyNumberFormat="1" applyFont="1" applyBorder="1" applyAlignment="1" applyProtection="1">
      <alignment horizontal="right" vertical="center" wrapText="1"/>
      <protection locked="0" hidden="1"/>
    </xf>
    <xf numFmtId="0" fontId="11" fillId="5" borderId="20" xfId="0" applyFont="1" applyFill="1" applyBorder="1" applyAlignment="1" applyProtection="1">
      <alignment horizontal="left" vertical="center" wrapText="1"/>
      <protection hidden="1"/>
    </xf>
    <xf numFmtId="0" fontId="11" fillId="5" borderId="40" xfId="0" applyFont="1" applyFill="1" applyBorder="1" applyAlignment="1" applyProtection="1">
      <alignment horizontal="left" vertical="center" wrapText="1"/>
      <protection hidden="1"/>
    </xf>
    <xf numFmtId="0" fontId="13" fillId="3" borderId="14" xfId="0" applyFont="1" applyFill="1" applyBorder="1" applyAlignment="1" applyProtection="1">
      <alignment horizontal="left" vertical="center" wrapText="1"/>
      <protection hidden="1"/>
    </xf>
    <xf numFmtId="0" fontId="13" fillId="3" borderId="21" xfId="0" applyFont="1" applyFill="1" applyBorder="1" applyAlignment="1" applyProtection="1">
      <alignment horizontal="left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20" fillId="11" borderId="25" xfId="4" applyFont="1" applyFill="1" applyBorder="1" applyAlignment="1" applyProtection="1">
      <alignment horizontal="center" vertical="center"/>
      <protection hidden="1"/>
    </xf>
    <xf numFmtId="0" fontId="20" fillId="11" borderId="30" xfId="4" applyFont="1" applyFill="1" applyBorder="1" applyAlignment="1" applyProtection="1">
      <alignment horizontal="center" vertical="center"/>
      <protection hidden="1"/>
    </xf>
    <xf numFmtId="0" fontId="20" fillId="11" borderId="26" xfId="4" applyFont="1" applyFill="1" applyBorder="1" applyAlignment="1" applyProtection="1">
      <alignment horizontal="center" vertical="center" wrapText="1"/>
      <protection hidden="1"/>
    </xf>
    <xf numFmtId="0" fontId="20" fillId="11" borderId="31" xfId="4" applyFont="1" applyFill="1" applyBorder="1" applyAlignment="1" applyProtection="1">
      <alignment horizontal="center" vertical="center"/>
      <protection hidden="1"/>
    </xf>
    <xf numFmtId="0" fontId="20" fillId="11" borderId="26" xfId="4" applyFont="1" applyFill="1" applyBorder="1" applyAlignment="1" applyProtection="1">
      <alignment horizontal="center" vertical="center"/>
      <protection hidden="1"/>
    </xf>
    <xf numFmtId="0" fontId="20" fillId="11" borderId="27" xfId="4" applyFont="1" applyFill="1" applyBorder="1" applyAlignment="1" applyProtection="1">
      <alignment horizontal="center" vertical="center"/>
      <protection hidden="1"/>
    </xf>
    <xf numFmtId="0" fontId="20" fillId="11" borderId="28" xfId="4" applyFont="1" applyFill="1" applyBorder="1" applyAlignment="1" applyProtection="1">
      <alignment horizontal="center" vertical="center"/>
      <protection hidden="1"/>
    </xf>
    <xf numFmtId="0" fontId="20" fillId="11" borderId="29" xfId="4" applyFont="1" applyFill="1" applyBorder="1" applyAlignment="1" applyProtection="1">
      <alignment horizontal="center" vertical="center"/>
      <protection hidden="1"/>
    </xf>
  </cellXfs>
  <cellStyles count="7">
    <cellStyle name="Moeda" xfId="3" builtinId="4"/>
    <cellStyle name="Normal" xfId="0" builtinId="0"/>
    <cellStyle name="Normal 2" xfId="4" xr:uid="{00000000-0005-0000-0000-000002000000}"/>
    <cellStyle name="Normal_ATEND_TABUAS_COMPLETAS_DE_MORTALIDADE_AMBOS_OS_SEXOS_2007" xfId="1" xr:uid="{00000000-0005-0000-0000-000003000000}"/>
    <cellStyle name="Normal_ATEND_TABUAS_COMPLETAS_DE_MORTALIDADE_AMBOS_OS_SEXOS_2007 2" xfId="5" xr:uid="{0D49BF29-D5C4-43DE-9AA3-DFF98D9D960A}"/>
    <cellStyle name="Vírgula" xfId="2" builtinId="3"/>
    <cellStyle name="Vírgula 2" xfId="6" xr:uid="{FDAA2C83-3556-443D-91ED-98B58AD01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1</xdr:col>
      <xdr:colOff>2485721</xdr:colOff>
      <xdr:row>1</xdr:row>
      <xdr:rowOff>657145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924997-D946-472F-B0C9-59E1C686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2428571" cy="6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b003082\Downloads\Expectativa%20de%20Vida%20Ambos%20Sexos%201998%202009%20-%20IB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ctativas (2)"/>
    </sheetNames>
    <sheetDataSet>
      <sheetData sheetId="0">
        <row r="7">
          <cell r="B7">
            <v>68.098887097698238</v>
          </cell>
          <cell r="C7">
            <v>68.349999999999994</v>
          </cell>
          <cell r="D7">
            <v>68.619845717287404</v>
          </cell>
        </row>
        <row r="8">
          <cell r="B8">
            <v>69.626831545225471</v>
          </cell>
          <cell r="C8">
            <v>69.81</v>
          </cell>
          <cell r="D8">
            <v>70.010851859010444</v>
          </cell>
        </row>
        <row r="9">
          <cell r="B9">
            <v>68.794294133601824</v>
          </cell>
          <cell r="C9">
            <v>68.98</v>
          </cell>
          <cell r="D9">
            <v>69.168754050315258</v>
          </cell>
        </row>
        <row r="10">
          <cell r="B10">
            <v>67.881032394697201</v>
          </cell>
          <cell r="C10">
            <v>68.06</v>
          </cell>
          <cell r="D10">
            <v>68.251478037705937</v>
          </cell>
        </row>
        <row r="11">
          <cell r="B11">
            <v>66.942817648950964</v>
          </cell>
          <cell r="C11">
            <v>67.12</v>
          </cell>
          <cell r="D11">
            <v>67.309928194419825</v>
          </cell>
        </row>
        <row r="12">
          <cell r="B12">
            <v>65.997556702608421</v>
          </cell>
          <cell r="C12">
            <v>66.17</v>
          </cell>
          <cell r="D12">
            <v>66.36074235861237</v>
          </cell>
        </row>
        <row r="13">
          <cell r="B13">
            <v>65.041491804720295</v>
          </cell>
          <cell r="C13">
            <v>65.22</v>
          </cell>
          <cell r="D13">
            <v>65.4022607829056</v>
          </cell>
        </row>
        <row r="14">
          <cell r="B14">
            <v>64.075720871020707</v>
          </cell>
          <cell r="C14">
            <v>64.25</v>
          </cell>
          <cell r="D14">
            <v>64.435323968855371</v>
          </cell>
        </row>
        <row r="15">
          <cell r="B15">
            <v>63.102538935109465</v>
          </cell>
          <cell r="C15">
            <v>63.28</v>
          </cell>
          <cell r="D15">
            <v>63.461222366840445</v>
          </cell>
        </row>
        <row r="16">
          <cell r="B16">
            <v>62.12424977308941</v>
          </cell>
          <cell r="C16">
            <v>62.3</v>
          </cell>
          <cell r="D16">
            <v>62.481833770503741</v>
          </cell>
        </row>
        <row r="17">
          <cell r="B17">
            <v>61.143156043709546</v>
          </cell>
          <cell r="C17">
            <v>61.32</v>
          </cell>
          <cell r="D17">
            <v>61.499626102746141</v>
          </cell>
        </row>
        <row r="18">
          <cell r="B18">
            <v>60.161569901835257</v>
          </cell>
          <cell r="C18">
            <v>60.33</v>
          </cell>
          <cell r="D18">
            <v>60.516931612399958</v>
          </cell>
        </row>
        <row r="19">
          <cell r="B19">
            <v>59.181580999131889</v>
          </cell>
          <cell r="C19">
            <v>59.35</v>
          </cell>
          <cell r="D19">
            <v>59.535843833606613</v>
          </cell>
        </row>
        <row r="20">
          <cell r="B20">
            <v>58.205816855386843</v>
          </cell>
          <cell r="C20">
            <v>58.38</v>
          </cell>
          <cell r="D20">
            <v>58.558963468574746</v>
          </cell>
        </row>
        <row r="21">
          <cell r="B21">
            <v>57.236121360355682</v>
          </cell>
          <cell r="C21">
            <v>57.41</v>
          </cell>
          <cell r="D21">
            <v>57.588109773088391</v>
          </cell>
        </row>
        <row r="22">
          <cell r="B22">
            <v>56.274115137974469</v>
          </cell>
          <cell r="C22">
            <v>56.44</v>
          </cell>
          <cell r="D22">
            <v>56.624875803885921</v>
          </cell>
        </row>
        <row r="23">
          <cell r="B23">
            <v>55.320734746599371</v>
          </cell>
          <cell r="C23">
            <v>55.49</v>
          </cell>
          <cell r="D23">
            <v>55.670185150452852</v>
          </cell>
        </row>
        <row r="24">
          <cell r="B24">
            <v>54.376032737667941</v>
          </cell>
          <cell r="C24">
            <v>54.54</v>
          </cell>
          <cell r="D24">
            <v>54.724102247716402</v>
          </cell>
        </row>
        <row r="25">
          <cell r="B25">
            <v>53.43912990502055</v>
          </cell>
          <cell r="C25">
            <v>53.61</v>
          </cell>
          <cell r="D25">
            <v>53.785787716899677</v>
          </cell>
        </row>
        <row r="26">
          <cell r="B26">
            <v>52.508556602843043</v>
          </cell>
          <cell r="C26">
            <v>52.68</v>
          </cell>
          <cell r="D26">
            <v>52.853824611556654</v>
          </cell>
        </row>
        <row r="27">
          <cell r="B27">
            <v>51.583112207802436</v>
          </cell>
          <cell r="C27">
            <v>51.75</v>
          </cell>
          <cell r="D27">
            <v>51.927038707004115</v>
          </cell>
        </row>
        <row r="28">
          <cell r="B28">
            <v>50.662733727442188</v>
          </cell>
          <cell r="C28">
            <v>50.83</v>
          </cell>
          <cell r="D28">
            <v>51.00539426586775</v>
          </cell>
        </row>
        <row r="29">
          <cell r="B29">
            <v>49.747340565983087</v>
          </cell>
          <cell r="C29">
            <v>49.91</v>
          </cell>
          <cell r="D29">
            <v>50.08877273967267</v>
          </cell>
        </row>
        <row r="30">
          <cell r="B30">
            <v>48.83571591151842</v>
          </cell>
          <cell r="C30">
            <v>49</v>
          </cell>
          <cell r="D30">
            <v>49.175843151734348</v>
          </cell>
        </row>
        <row r="31">
          <cell r="B31">
            <v>47.926406194321586</v>
          </cell>
          <cell r="C31">
            <v>48.09</v>
          </cell>
          <cell r="D31">
            <v>48.265002981280453</v>
          </cell>
        </row>
        <row r="32">
          <cell r="B32">
            <v>47.018371832059508</v>
          </cell>
          <cell r="C32">
            <v>47.18</v>
          </cell>
          <cell r="D32">
            <v>47.35511753345677</v>
          </cell>
        </row>
        <row r="33">
          <cell r="B33">
            <v>46.111235006484186</v>
          </cell>
          <cell r="C33">
            <v>46.27</v>
          </cell>
          <cell r="D33">
            <v>46.445770036968831</v>
          </cell>
        </row>
        <row r="34">
          <cell r="B34">
            <v>45.205118331987698</v>
          </cell>
          <cell r="C34">
            <v>45.37</v>
          </cell>
          <cell r="D34">
            <v>45.537135908990443</v>
          </cell>
        </row>
        <row r="35">
          <cell r="B35">
            <v>44.30016238819865</v>
          </cell>
          <cell r="C35">
            <v>44.46</v>
          </cell>
          <cell r="D35">
            <v>44.629464792140013</v>
          </cell>
        </row>
        <row r="36">
          <cell r="B36">
            <v>43.396699626882736</v>
          </cell>
          <cell r="C36">
            <v>43.55</v>
          </cell>
          <cell r="D36">
            <v>43.723238870833406</v>
          </cell>
        </row>
        <row r="37">
          <cell r="B37">
            <v>42.495020961439401</v>
          </cell>
          <cell r="C37">
            <v>42.65</v>
          </cell>
          <cell r="D37">
            <v>42.818851965792575</v>
          </cell>
        </row>
        <row r="38">
          <cell r="B38">
            <v>41.595201497587581</v>
          </cell>
          <cell r="C38">
            <v>41.75</v>
          </cell>
          <cell r="D38">
            <v>41.91640955179777</v>
          </cell>
        </row>
        <row r="39">
          <cell r="B39">
            <v>40.697298943765311</v>
          </cell>
          <cell r="C39">
            <v>40.85</v>
          </cell>
          <cell r="D39">
            <v>41.015934926793115</v>
          </cell>
        </row>
        <row r="40">
          <cell r="B40">
            <v>39.801590876275505</v>
          </cell>
          <cell r="C40">
            <v>39.950000000000003</v>
          </cell>
          <cell r="D40">
            <v>40.117663174360437</v>
          </cell>
        </row>
        <row r="41">
          <cell r="B41">
            <v>38.908405838202</v>
          </cell>
          <cell r="C41">
            <v>39.06</v>
          </cell>
          <cell r="D41">
            <v>39.22185806587774</v>
          </cell>
        </row>
        <row r="42">
          <cell r="B42">
            <v>38.018053141696633</v>
          </cell>
          <cell r="C42">
            <v>38.17</v>
          </cell>
          <cell r="D42">
            <v>38.328785461358535</v>
          </cell>
        </row>
        <row r="43">
          <cell r="B43">
            <v>37.130912789950969</v>
          </cell>
          <cell r="C43">
            <v>37.28</v>
          </cell>
          <cell r="D43">
            <v>37.438810778205934</v>
          </cell>
        </row>
        <row r="44">
          <cell r="B44">
            <v>36.247235503194979</v>
          </cell>
          <cell r="C44">
            <v>36.39</v>
          </cell>
          <cell r="D44">
            <v>36.552204546828705</v>
          </cell>
        </row>
        <row r="45">
          <cell r="B45">
            <v>35.367079133235855</v>
          </cell>
          <cell r="C45">
            <v>35.51</v>
          </cell>
          <cell r="D45">
            <v>35.669055689134815</v>
          </cell>
        </row>
        <row r="46">
          <cell r="B46">
            <v>34.490435336868323</v>
          </cell>
          <cell r="C46">
            <v>34.630000000000003</v>
          </cell>
          <cell r="D46">
            <v>34.789398863562063</v>
          </cell>
        </row>
        <row r="47">
          <cell r="B47">
            <v>33.617456382344713</v>
          </cell>
          <cell r="C47">
            <v>33.76</v>
          </cell>
          <cell r="D47">
            <v>33.913410874573721</v>
          </cell>
        </row>
        <row r="48">
          <cell r="B48">
            <v>32.748338535507642</v>
          </cell>
          <cell r="C48">
            <v>32.89</v>
          </cell>
          <cell r="D48">
            <v>33.041300003275182</v>
          </cell>
        </row>
        <row r="49">
          <cell r="B49">
            <v>31.883619094868777</v>
          </cell>
          <cell r="C49">
            <v>32.020000000000003</v>
          </cell>
          <cell r="D49">
            <v>32.173579701699026</v>
          </cell>
        </row>
        <row r="50">
          <cell r="B50">
            <v>31.024187592991453</v>
          </cell>
          <cell r="C50">
            <v>31.16</v>
          </cell>
          <cell r="D50">
            <v>31.31108616233935</v>
          </cell>
        </row>
        <row r="51">
          <cell r="B51">
            <v>30.171096511858938</v>
          </cell>
          <cell r="C51">
            <v>30.31</v>
          </cell>
          <cell r="D51">
            <v>30.4548023384015</v>
          </cell>
        </row>
        <row r="52">
          <cell r="B52">
            <v>29.325135408207156</v>
          </cell>
          <cell r="C52">
            <v>29.46</v>
          </cell>
          <cell r="D52">
            <v>29.605472265075143</v>
          </cell>
        </row>
        <row r="53">
          <cell r="B53">
            <v>28.486787589401622</v>
          </cell>
          <cell r="C53">
            <v>28.62</v>
          </cell>
          <cell r="D53">
            <v>28.763562179847188</v>
          </cell>
        </row>
        <row r="54">
          <cell r="B54">
            <v>27.656135191485095</v>
          </cell>
          <cell r="C54">
            <v>27.79</v>
          </cell>
          <cell r="D54">
            <v>27.929173684531627</v>
          </cell>
        </row>
        <row r="55">
          <cell r="B55">
            <v>26.83306515554942</v>
          </cell>
          <cell r="C55">
            <v>26.96</v>
          </cell>
          <cell r="D55">
            <v>27.102229752510098</v>
          </cell>
        </row>
        <row r="56">
          <cell r="B56">
            <v>26.017296376948018</v>
          </cell>
          <cell r="C56">
            <v>26.14</v>
          </cell>
          <cell r="D56">
            <v>26.282499921249077</v>
          </cell>
        </row>
        <row r="57">
          <cell r="B57">
            <v>25.208719476266307</v>
          </cell>
          <cell r="C57">
            <v>25.33</v>
          </cell>
          <cell r="D57">
            <v>25.469908591165289</v>
          </cell>
        </row>
        <row r="58">
          <cell r="B58">
            <v>24.407435479714561</v>
          </cell>
          <cell r="C58">
            <v>24.53</v>
          </cell>
          <cell r="D58">
            <v>24.664602271069221</v>
          </cell>
        </row>
        <row r="59">
          <cell r="B59">
            <v>23.613826017788774</v>
          </cell>
          <cell r="C59">
            <v>23.73</v>
          </cell>
          <cell r="D59">
            <v>23.866954424005755</v>
          </cell>
        </row>
        <row r="60">
          <cell r="B60">
            <v>22.828387441381516</v>
          </cell>
          <cell r="C60">
            <v>22.95</v>
          </cell>
          <cell r="D60">
            <v>23.077384857044756</v>
          </cell>
        </row>
        <row r="61">
          <cell r="B61">
            <v>22.051715602637348</v>
          </cell>
          <cell r="C61">
            <v>22.17</v>
          </cell>
          <cell r="D61">
            <v>22.296385657549937</v>
          </cell>
        </row>
        <row r="62">
          <cell r="B62">
            <v>21.284244153345224</v>
          </cell>
          <cell r="C62">
            <v>21.4</v>
          </cell>
          <cell r="D62">
            <v>21.524339073600185</v>
          </cell>
        </row>
        <row r="63">
          <cell r="B63">
            <v>20.526317544371398</v>
          </cell>
          <cell r="C63">
            <v>20.64</v>
          </cell>
          <cell r="D63">
            <v>20.761536093327983</v>
          </cell>
        </row>
        <row r="64">
          <cell r="B64">
            <v>19.777955445029697</v>
          </cell>
          <cell r="C64">
            <v>19.89</v>
          </cell>
          <cell r="D64">
            <v>20.008070273359177</v>
          </cell>
        </row>
        <row r="65">
          <cell r="B65">
            <v>19.038888334474457</v>
          </cell>
          <cell r="C65">
            <v>19.149999999999999</v>
          </cell>
          <cell r="D65">
            <v>19.263892129632808</v>
          </cell>
        </row>
        <row r="66">
          <cell r="B66">
            <v>18.308693451462652</v>
          </cell>
          <cell r="C66">
            <v>18.41</v>
          </cell>
          <cell r="D66">
            <v>18.528865160325786</v>
          </cell>
        </row>
        <row r="67">
          <cell r="B67">
            <v>17.587171924750919</v>
          </cell>
          <cell r="C67">
            <v>17.690000000000001</v>
          </cell>
          <cell r="D67">
            <v>17.802973546899601</v>
          </cell>
        </row>
        <row r="68">
          <cell r="B68">
            <v>16.874665066683768</v>
          </cell>
          <cell r="C68">
            <v>16.98</v>
          </cell>
          <cell r="D68">
            <v>17.086636596854628</v>
          </cell>
        </row>
        <row r="69">
          <cell r="B69">
            <v>16.171648194238738</v>
          </cell>
          <cell r="C69">
            <v>16.27</v>
          </cell>
          <cell r="D69">
            <v>16.380235422341446</v>
          </cell>
        </row>
        <row r="70">
          <cell r="B70">
            <v>15.478296693623456</v>
          </cell>
          <cell r="C70">
            <v>15.58</v>
          </cell>
          <cell r="D70">
            <v>15.683745714073464</v>
          </cell>
        </row>
        <row r="71">
          <cell r="B71">
            <v>14.794802094707347</v>
          </cell>
          <cell r="C71">
            <v>14.89</v>
          </cell>
          <cell r="D71">
            <v>14.997081033750257</v>
          </cell>
        </row>
        <row r="72">
          <cell r="B72">
            <v>14.121548576533465</v>
          </cell>
          <cell r="C72">
            <v>14.22</v>
          </cell>
          <cell r="D72">
            <v>14.320429660388541</v>
          </cell>
        </row>
        <row r="73">
          <cell r="B73">
            <v>13.458037201444251</v>
          </cell>
          <cell r="C73">
            <v>13.55</v>
          </cell>
          <cell r="D73">
            <v>13.653303474457141</v>
          </cell>
        </row>
        <row r="74">
          <cell r="B74">
            <v>12.804891923246187</v>
          </cell>
          <cell r="C74">
            <v>12.9</v>
          </cell>
          <cell r="D74">
            <v>12.99639149408484</v>
          </cell>
        </row>
        <row r="75">
          <cell r="B75">
            <v>12.164847545277956</v>
          </cell>
          <cell r="C75">
            <v>12.25</v>
          </cell>
          <cell r="D75">
            <v>12.352366504167239</v>
          </cell>
        </row>
        <row r="76">
          <cell r="B76">
            <v>11.541508499277931</v>
          </cell>
          <cell r="C76">
            <v>11.63</v>
          </cell>
          <cell r="D76">
            <v>11.724756030000533</v>
          </cell>
        </row>
        <row r="77">
          <cell r="B77">
            <v>10.937425620354528</v>
          </cell>
          <cell r="C77">
            <v>11.02</v>
          </cell>
          <cell r="D77">
            <v>11.116068496798256</v>
          </cell>
        </row>
        <row r="78">
          <cell r="B78">
            <v>10.352725282646317</v>
          </cell>
          <cell r="C78">
            <v>10.43</v>
          </cell>
          <cell r="D78">
            <v>10.526375234710111</v>
          </cell>
        </row>
        <row r="79">
          <cell r="B79">
            <v>9.7867046698199616</v>
          </cell>
          <cell r="C79">
            <v>9.8699999999999992</v>
          </cell>
          <cell r="D79">
            <v>9.9550170086402776</v>
          </cell>
        </row>
        <row r="80">
          <cell r="B80">
            <v>9.2399716327546209</v>
          </cell>
          <cell r="C80">
            <v>9.32</v>
          </cell>
          <cell r="D80">
            <v>9.402770733262761</v>
          </cell>
        </row>
        <row r="81">
          <cell r="B81">
            <v>8.7132406768988293</v>
          </cell>
          <cell r="C81">
            <v>8.7899999999999991</v>
          </cell>
          <cell r="D81">
            <v>8.8705899733806728</v>
          </cell>
        </row>
        <row r="82">
          <cell r="B82">
            <v>8.2070001665059031</v>
          </cell>
          <cell r="C82">
            <v>8.2799999999999994</v>
          </cell>
          <cell r="D82">
            <v>8.3591436336066156</v>
          </cell>
        </row>
        <row r="83">
          <cell r="B83">
            <v>7.7217271784098864</v>
          </cell>
          <cell r="C83">
            <v>7.79</v>
          </cell>
          <cell r="D83">
            <v>7.8688869079071688</v>
          </cell>
        </row>
        <row r="84">
          <cell r="B84">
            <v>7.257458790642187</v>
          </cell>
          <cell r="C84">
            <v>7.32</v>
          </cell>
          <cell r="D84">
            <v>7.3998023639658328</v>
          </cell>
        </row>
        <row r="85">
          <cell r="B85">
            <v>6.8137494138558248</v>
          </cell>
          <cell r="C85">
            <v>6.88</v>
          </cell>
          <cell r="D85">
            <v>6.951564028699198</v>
          </cell>
        </row>
        <row r="86">
          <cell r="B86">
            <v>6.3898361497658351</v>
          </cell>
          <cell r="C86">
            <v>6.45</v>
          </cell>
          <cell r="D86">
            <v>6.5235973615686582</v>
          </cell>
        </row>
        <row r="87">
          <cell r="B87">
            <v>5.9852129212413558</v>
          </cell>
          <cell r="C87">
            <v>6.05</v>
          </cell>
          <cell r="D87">
            <v>6.1164953199324881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tabSelected="1" zoomScale="200" zoomScaleNormal="2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6" sqref="C6"/>
    </sheetView>
  </sheetViews>
  <sheetFormatPr defaultColWidth="0" defaultRowHeight="15" zeroHeight="1" x14ac:dyDescent="0.25"/>
  <cols>
    <col min="1" max="1" width="1.7109375" customWidth="1"/>
    <col min="2" max="2" width="8.85546875" bestFit="1" customWidth="1"/>
    <col min="3" max="3" width="32.85546875" customWidth="1"/>
    <col min="4" max="4" width="16.28515625" customWidth="1"/>
    <col min="5" max="5" width="1.7109375" customWidth="1"/>
    <col min="6" max="16384" width="9.140625" hidden="1"/>
  </cols>
  <sheetData>
    <row r="1" spans="2:5" ht="5.0999999999999996" customHeight="1" thickBot="1" x14ac:dyDescent="0.3">
      <c r="E1" s="25" t="s">
        <v>41</v>
      </c>
    </row>
    <row r="2" spans="2:5" ht="24" thickBot="1" x14ac:dyDescent="0.3">
      <c r="B2" s="106" t="s">
        <v>40</v>
      </c>
      <c r="C2" s="107"/>
      <c r="D2" s="95">
        <v>2024</v>
      </c>
    </row>
    <row r="3" spans="2:5" ht="25.5" customHeight="1" thickBot="1" x14ac:dyDescent="0.3">
      <c r="B3" s="55" t="s">
        <v>35</v>
      </c>
      <c r="C3" s="56" t="s">
        <v>36</v>
      </c>
      <c r="D3" s="57" t="s">
        <v>37</v>
      </c>
    </row>
    <row r="4" spans="2:5" ht="20.100000000000001" customHeight="1" x14ac:dyDescent="0.25">
      <c r="B4" s="58" t="s">
        <v>25</v>
      </c>
      <c r="C4" s="59" t="s">
        <v>30</v>
      </c>
      <c r="D4" s="96">
        <v>35</v>
      </c>
    </row>
    <row r="5" spans="2:5" ht="20.100000000000001" customHeight="1" x14ac:dyDescent="0.25">
      <c r="B5" s="60" t="s">
        <v>26</v>
      </c>
      <c r="C5" s="61" t="s">
        <v>31</v>
      </c>
      <c r="D5" s="62">
        <f>20%+11%</f>
        <v>0.31</v>
      </c>
    </row>
    <row r="6" spans="2:5" ht="20.100000000000001" customHeight="1" x14ac:dyDescent="0.25">
      <c r="B6" s="60" t="s">
        <v>27</v>
      </c>
      <c r="C6" s="61" t="s">
        <v>32</v>
      </c>
      <c r="D6" s="63">
        <f>INDEX(Expectativas!A4:Z95,MATCH(Idade,Expectativas!A4:A95,0),MATCH(D2,Expectativas!A4:Z4,0))</f>
        <v>21.896484130835098</v>
      </c>
    </row>
    <row r="7" spans="2:5" ht="20.100000000000001" customHeight="1" x14ac:dyDescent="0.25">
      <c r="B7" s="60" t="s">
        <v>28</v>
      </c>
      <c r="C7" s="61" t="s">
        <v>33</v>
      </c>
      <c r="D7" s="97">
        <v>60</v>
      </c>
    </row>
    <row r="8" spans="2:5" ht="20.100000000000001" customHeight="1" x14ac:dyDescent="0.25">
      <c r="B8" s="99"/>
      <c r="C8" s="100" t="s">
        <v>108</v>
      </c>
      <c r="D8" s="101" t="s">
        <v>109</v>
      </c>
    </row>
    <row r="9" spans="2:5" ht="20.100000000000001" customHeight="1" thickBot="1" x14ac:dyDescent="0.3">
      <c r="B9" s="64" t="s">
        <v>29</v>
      </c>
      <c r="C9" s="65" t="s">
        <v>34</v>
      </c>
      <c r="D9" s="66">
        <f>((Tempo_de_Contribuição*Alíquota)/Expectativa_de_vida)*((((Idade+(Tempo_de_Contribuição*Alíquota)))/100)+1)</f>
        <v>0.84658454248805537</v>
      </c>
      <c r="E9" s="24"/>
    </row>
    <row r="10" spans="2:5" ht="5.0999999999999996" customHeight="1" thickBot="1" x14ac:dyDescent="0.3">
      <c r="B10" s="67"/>
      <c r="C10" s="68"/>
      <c r="D10" s="69"/>
    </row>
    <row r="11" spans="2:5" ht="24.95" customHeight="1" thickBot="1" x14ac:dyDescent="0.3">
      <c r="B11" s="102" t="s">
        <v>38</v>
      </c>
      <c r="C11" s="103"/>
      <c r="D11" s="98">
        <v>5000</v>
      </c>
    </row>
    <row r="12" spans="2:5" ht="24.95" customHeight="1" thickBot="1" x14ac:dyDescent="0.3">
      <c r="B12" s="104" t="s">
        <v>39</v>
      </c>
      <c r="C12" s="105"/>
      <c r="D12" s="70">
        <f>IF((D11*D9)&gt;=D14,D14,D11*D9)</f>
        <v>4232.9227124402769</v>
      </c>
    </row>
    <row r="13" spans="2:5" ht="5.0999999999999996" customHeight="1" thickBot="1" x14ac:dyDescent="0.3"/>
    <row r="14" spans="2:5" ht="19.5" thickBot="1" x14ac:dyDescent="0.3">
      <c r="B14" s="104" t="s">
        <v>107</v>
      </c>
      <c r="C14" s="105"/>
      <c r="D14" s="70">
        <f>VLOOKUP(D2,TETO!E5:I38,5,0)</f>
        <v>7786.02</v>
      </c>
    </row>
    <row r="15" spans="2:5" ht="5.0999999999999996" customHeight="1" x14ac:dyDescent="0.25"/>
  </sheetData>
  <sheetProtection algorithmName="SHA-512" hashValue="bW6ZqFYoA+VXMrgB+hMVHSWPgCUfs3Iaqzi22X8v1yDBCYBAb6MJw6IvUdjjDvVVlUVDfJkmWFh1iao4tvZcNw==" saltValue="1kVzdPhB+c9hB0dP11ozDQ==" spinCount="100000" sheet="1" objects="1" scenarios="1"/>
  <mergeCells count="4">
    <mergeCell ref="B11:C11"/>
    <mergeCell ref="B12:C12"/>
    <mergeCell ref="B2:C2"/>
    <mergeCell ref="B14:C14"/>
  </mergeCells>
  <dataValidations count="1">
    <dataValidation type="list" allowBlank="1" showInputMessage="1" showErrorMessage="1" sqref="D8" xr:uid="{C20006B6-998C-4FA8-A539-D89006AEED98}">
      <formula1>"Femenino,Masculino"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4 D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41EC90-F3C1-43A8-BDFC-6FB5764B6AB9}">
          <x14:formula1>
            <xm:f>IF($D$8="Femenino",Expectativas!$A$23:$A$95,Expectativas!$A$25:$A$95)</xm:f>
          </x14:formula1>
          <xm:sqref>D7</xm:sqref>
        </x14:dataValidation>
        <x14:dataValidation type="list" allowBlank="1" showInputMessage="1" showErrorMessage="1" xr:uid="{527E2E3E-F361-4A23-BAFB-13576D02EAEF}">
          <x14:formula1>
            <xm:f>Expectativas!$B$4:$Z$4</xm:f>
          </x14:formula1>
          <xm:sqref>D2</xm:sqref>
        </x14:dataValidation>
        <x14:dataValidation type="list" allowBlank="1" showInputMessage="1" showErrorMessage="1" xr:uid="{95EC1A8B-5B5E-4FF6-857D-226DCFA91781}">
          <x14:formula1>
            <xm:f>Expectativas!$A$25:$A$50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"/>
  <sheetViews>
    <sheetView showGridLines="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 x14ac:dyDescent="0.2"/>
  <cols>
    <col min="1" max="1" width="8.140625" style="37" bestFit="1" customWidth="1"/>
    <col min="2" max="4" width="19.7109375" style="37" customWidth="1"/>
    <col min="5" max="26" width="19.7109375" style="27" customWidth="1"/>
    <col min="27" max="235" width="9.140625" style="27"/>
    <col min="236" max="236" width="8.140625" style="27" bestFit="1" customWidth="1"/>
    <col min="237" max="237" width="17.5703125" style="27" customWidth="1"/>
    <col min="238" max="239" width="15.85546875" style="27" bestFit="1" customWidth="1"/>
    <col min="240" max="245" width="17.28515625" style="27" customWidth="1"/>
    <col min="246" max="246" width="21.85546875" style="27" customWidth="1"/>
    <col min="247" max="252" width="18.85546875" style="27" customWidth="1"/>
    <col min="253" max="257" width="14" style="27" customWidth="1"/>
    <col min="258" max="261" width="14.42578125" style="27" bestFit="1" customWidth="1"/>
    <col min="262" max="262" width="11.42578125" style="27" customWidth="1"/>
    <col min="263" max="263" width="16.42578125" style="27" customWidth="1"/>
    <col min="264" max="266" width="11.5703125" style="27" bestFit="1" customWidth="1"/>
    <col min="267" max="267" width="13.5703125" style="27" customWidth="1"/>
    <col min="268" max="268" width="11.7109375" style="27" customWidth="1"/>
    <col min="269" max="491" width="9.140625" style="27"/>
    <col min="492" max="492" width="8.140625" style="27" bestFit="1" customWidth="1"/>
    <col min="493" max="493" width="17.5703125" style="27" customWidth="1"/>
    <col min="494" max="495" width="15.85546875" style="27" bestFit="1" customWidth="1"/>
    <col min="496" max="501" width="17.28515625" style="27" customWidth="1"/>
    <col min="502" max="502" width="21.85546875" style="27" customWidth="1"/>
    <col min="503" max="508" width="18.85546875" style="27" customWidth="1"/>
    <col min="509" max="513" width="14" style="27" customWidth="1"/>
    <col min="514" max="517" width="14.42578125" style="27" bestFit="1" customWidth="1"/>
    <col min="518" max="518" width="11.42578125" style="27" customWidth="1"/>
    <col min="519" max="519" width="16.42578125" style="27" customWidth="1"/>
    <col min="520" max="522" width="11.5703125" style="27" bestFit="1" customWidth="1"/>
    <col min="523" max="523" width="13.5703125" style="27" customWidth="1"/>
    <col min="524" max="524" width="11.7109375" style="27" customWidth="1"/>
    <col min="525" max="747" width="9.140625" style="27"/>
    <col min="748" max="748" width="8.140625" style="27" bestFit="1" customWidth="1"/>
    <col min="749" max="749" width="17.5703125" style="27" customWidth="1"/>
    <col min="750" max="751" width="15.85546875" style="27" bestFit="1" customWidth="1"/>
    <col min="752" max="757" width="17.28515625" style="27" customWidth="1"/>
    <col min="758" max="758" width="21.85546875" style="27" customWidth="1"/>
    <col min="759" max="764" width="18.85546875" style="27" customWidth="1"/>
    <col min="765" max="769" width="14" style="27" customWidth="1"/>
    <col min="770" max="773" width="14.42578125" style="27" bestFit="1" customWidth="1"/>
    <col min="774" max="774" width="11.42578125" style="27" customWidth="1"/>
    <col min="775" max="775" width="16.42578125" style="27" customWidth="1"/>
    <col min="776" max="778" width="11.5703125" style="27" bestFit="1" customWidth="1"/>
    <col min="779" max="779" width="13.5703125" style="27" customWidth="1"/>
    <col min="780" max="780" width="11.7109375" style="27" customWidth="1"/>
    <col min="781" max="1003" width="9.140625" style="27"/>
    <col min="1004" max="1004" width="8.140625" style="27" bestFit="1" customWidth="1"/>
    <col min="1005" max="1005" width="17.5703125" style="27" customWidth="1"/>
    <col min="1006" max="1007" width="15.85546875" style="27" bestFit="1" customWidth="1"/>
    <col min="1008" max="1013" width="17.28515625" style="27" customWidth="1"/>
    <col min="1014" max="1014" width="21.85546875" style="27" customWidth="1"/>
    <col min="1015" max="1020" width="18.85546875" style="27" customWidth="1"/>
    <col min="1021" max="1025" width="14" style="27" customWidth="1"/>
    <col min="1026" max="1029" width="14.42578125" style="27" bestFit="1" customWidth="1"/>
    <col min="1030" max="1030" width="11.42578125" style="27" customWidth="1"/>
    <col min="1031" max="1031" width="16.42578125" style="27" customWidth="1"/>
    <col min="1032" max="1034" width="11.5703125" style="27" bestFit="1" customWidth="1"/>
    <col min="1035" max="1035" width="13.5703125" style="27" customWidth="1"/>
    <col min="1036" max="1036" width="11.7109375" style="27" customWidth="1"/>
    <col min="1037" max="1259" width="9.140625" style="27"/>
    <col min="1260" max="1260" width="8.140625" style="27" bestFit="1" customWidth="1"/>
    <col min="1261" max="1261" width="17.5703125" style="27" customWidth="1"/>
    <col min="1262" max="1263" width="15.85546875" style="27" bestFit="1" customWidth="1"/>
    <col min="1264" max="1269" width="17.28515625" style="27" customWidth="1"/>
    <col min="1270" max="1270" width="21.85546875" style="27" customWidth="1"/>
    <col min="1271" max="1276" width="18.85546875" style="27" customWidth="1"/>
    <col min="1277" max="1281" width="14" style="27" customWidth="1"/>
    <col min="1282" max="1285" width="14.42578125" style="27" bestFit="1" customWidth="1"/>
    <col min="1286" max="1286" width="11.42578125" style="27" customWidth="1"/>
    <col min="1287" max="1287" width="16.42578125" style="27" customWidth="1"/>
    <col min="1288" max="1290" width="11.5703125" style="27" bestFit="1" customWidth="1"/>
    <col min="1291" max="1291" width="13.5703125" style="27" customWidth="1"/>
    <col min="1292" max="1292" width="11.7109375" style="27" customWidth="1"/>
    <col min="1293" max="1515" width="9.140625" style="27"/>
    <col min="1516" max="1516" width="8.140625" style="27" bestFit="1" customWidth="1"/>
    <col min="1517" max="1517" width="17.5703125" style="27" customWidth="1"/>
    <col min="1518" max="1519" width="15.85546875" style="27" bestFit="1" customWidth="1"/>
    <col min="1520" max="1525" width="17.28515625" style="27" customWidth="1"/>
    <col min="1526" max="1526" width="21.85546875" style="27" customWidth="1"/>
    <col min="1527" max="1532" width="18.85546875" style="27" customWidth="1"/>
    <col min="1533" max="1537" width="14" style="27" customWidth="1"/>
    <col min="1538" max="1541" width="14.42578125" style="27" bestFit="1" customWidth="1"/>
    <col min="1542" max="1542" width="11.42578125" style="27" customWidth="1"/>
    <col min="1543" max="1543" width="16.42578125" style="27" customWidth="1"/>
    <col min="1544" max="1546" width="11.5703125" style="27" bestFit="1" customWidth="1"/>
    <col min="1547" max="1547" width="13.5703125" style="27" customWidth="1"/>
    <col min="1548" max="1548" width="11.7109375" style="27" customWidth="1"/>
    <col min="1549" max="1771" width="9.140625" style="27"/>
    <col min="1772" max="1772" width="8.140625" style="27" bestFit="1" customWidth="1"/>
    <col min="1773" max="1773" width="17.5703125" style="27" customWidth="1"/>
    <col min="1774" max="1775" width="15.85546875" style="27" bestFit="1" customWidth="1"/>
    <col min="1776" max="1781" width="17.28515625" style="27" customWidth="1"/>
    <col min="1782" max="1782" width="21.85546875" style="27" customWidth="1"/>
    <col min="1783" max="1788" width="18.85546875" style="27" customWidth="1"/>
    <col min="1789" max="1793" width="14" style="27" customWidth="1"/>
    <col min="1794" max="1797" width="14.42578125" style="27" bestFit="1" customWidth="1"/>
    <col min="1798" max="1798" width="11.42578125" style="27" customWidth="1"/>
    <col min="1799" max="1799" width="16.42578125" style="27" customWidth="1"/>
    <col min="1800" max="1802" width="11.5703125" style="27" bestFit="1" customWidth="1"/>
    <col min="1803" max="1803" width="13.5703125" style="27" customWidth="1"/>
    <col min="1804" max="1804" width="11.7109375" style="27" customWidth="1"/>
    <col min="1805" max="2027" width="9.140625" style="27"/>
    <col min="2028" max="2028" width="8.140625" style="27" bestFit="1" customWidth="1"/>
    <col min="2029" max="2029" width="17.5703125" style="27" customWidth="1"/>
    <col min="2030" max="2031" width="15.85546875" style="27" bestFit="1" customWidth="1"/>
    <col min="2032" max="2037" width="17.28515625" style="27" customWidth="1"/>
    <col min="2038" max="2038" width="21.85546875" style="27" customWidth="1"/>
    <col min="2039" max="2044" width="18.85546875" style="27" customWidth="1"/>
    <col min="2045" max="2049" width="14" style="27" customWidth="1"/>
    <col min="2050" max="2053" width="14.42578125" style="27" bestFit="1" customWidth="1"/>
    <col min="2054" max="2054" width="11.42578125" style="27" customWidth="1"/>
    <col min="2055" max="2055" width="16.42578125" style="27" customWidth="1"/>
    <col min="2056" max="2058" width="11.5703125" style="27" bestFit="1" customWidth="1"/>
    <col min="2059" max="2059" width="13.5703125" style="27" customWidth="1"/>
    <col min="2060" max="2060" width="11.7109375" style="27" customWidth="1"/>
    <col min="2061" max="2283" width="9.140625" style="27"/>
    <col min="2284" max="2284" width="8.140625" style="27" bestFit="1" customWidth="1"/>
    <col min="2285" max="2285" width="17.5703125" style="27" customWidth="1"/>
    <col min="2286" max="2287" width="15.85546875" style="27" bestFit="1" customWidth="1"/>
    <col min="2288" max="2293" width="17.28515625" style="27" customWidth="1"/>
    <col min="2294" max="2294" width="21.85546875" style="27" customWidth="1"/>
    <col min="2295" max="2300" width="18.85546875" style="27" customWidth="1"/>
    <col min="2301" max="2305" width="14" style="27" customWidth="1"/>
    <col min="2306" max="2309" width="14.42578125" style="27" bestFit="1" customWidth="1"/>
    <col min="2310" max="2310" width="11.42578125" style="27" customWidth="1"/>
    <col min="2311" max="2311" width="16.42578125" style="27" customWidth="1"/>
    <col min="2312" max="2314" width="11.5703125" style="27" bestFit="1" customWidth="1"/>
    <col min="2315" max="2315" width="13.5703125" style="27" customWidth="1"/>
    <col min="2316" max="2316" width="11.7109375" style="27" customWidth="1"/>
    <col min="2317" max="2539" width="9.140625" style="27"/>
    <col min="2540" max="2540" width="8.140625" style="27" bestFit="1" customWidth="1"/>
    <col min="2541" max="2541" width="17.5703125" style="27" customWidth="1"/>
    <col min="2542" max="2543" width="15.85546875" style="27" bestFit="1" customWidth="1"/>
    <col min="2544" max="2549" width="17.28515625" style="27" customWidth="1"/>
    <col min="2550" max="2550" width="21.85546875" style="27" customWidth="1"/>
    <col min="2551" max="2556" width="18.85546875" style="27" customWidth="1"/>
    <col min="2557" max="2561" width="14" style="27" customWidth="1"/>
    <col min="2562" max="2565" width="14.42578125" style="27" bestFit="1" customWidth="1"/>
    <col min="2566" max="2566" width="11.42578125" style="27" customWidth="1"/>
    <col min="2567" max="2567" width="16.42578125" style="27" customWidth="1"/>
    <col min="2568" max="2570" width="11.5703125" style="27" bestFit="1" customWidth="1"/>
    <col min="2571" max="2571" width="13.5703125" style="27" customWidth="1"/>
    <col min="2572" max="2572" width="11.7109375" style="27" customWidth="1"/>
    <col min="2573" max="2795" width="9.140625" style="27"/>
    <col min="2796" max="2796" width="8.140625" style="27" bestFit="1" customWidth="1"/>
    <col min="2797" max="2797" width="17.5703125" style="27" customWidth="1"/>
    <col min="2798" max="2799" width="15.85546875" style="27" bestFit="1" customWidth="1"/>
    <col min="2800" max="2805" width="17.28515625" style="27" customWidth="1"/>
    <col min="2806" max="2806" width="21.85546875" style="27" customWidth="1"/>
    <col min="2807" max="2812" width="18.85546875" style="27" customWidth="1"/>
    <col min="2813" max="2817" width="14" style="27" customWidth="1"/>
    <col min="2818" max="2821" width="14.42578125" style="27" bestFit="1" customWidth="1"/>
    <col min="2822" max="2822" width="11.42578125" style="27" customWidth="1"/>
    <col min="2823" max="2823" width="16.42578125" style="27" customWidth="1"/>
    <col min="2824" max="2826" width="11.5703125" style="27" bestFit="1" customWidth="1"/>
    <col min="2827" max="2827" width="13.5703125" style="27" customWidth="1"/>
    <col min="2828" max="2828" width="11.7109375" style="27" customWidth="1"/>
    <col min="2829" max="3051" width="9.140625" style="27"/>
    <col min="3052" max="3052" width="8.140625" style="27" bestFit="1" customWidth="1"/>
    <col min="3053" max="3053" width="17.5703125" style="27" customWidth="1"/>
    <col min="3054" max="3055" width="15.85546875" style="27" bestFit="1" customWidth="1"/>
    <col min="3056" max="3061" width="17.28515625" style="27" customWidth="1"/>
    <col min="3062" max="3062" width="21.85546875" style="27" customWidth="1"/>
    <col min="3063" max="3068" width="18.85546875" style="27" customWidth="1"/>
    <col min="3069" max="3073" width="14" style="27" customWidth="1"/>
    <col min="3074" max="3077" width="14.42578125" style="27" bestFit="1" customWidth="1"/>
    <col min="3078" max="3078" width="11.42578125" style="27" customWidth="1"/>
    <col min="3079" max="3079" width="16.42578125" style="27" customWidth="1"/>
    <col min="3080" max="3082" width="11.5703125" style="27" bestFit="1" customWidth="1"/>
    <col min="3083" max="3083" width="13.5703125" style="27" customWidth="1"/>
    <col min="3084" max="3084" width="11.7109375" style="27" customWidth="1"/>
    <col min="3085" max="3307" width="9.140625" style="27"/>
    <col min="3308" max="3308" width="8.140625" style="27" bestFit="1" customWidth="1"/>
    <col min="3309" max="3309" width="17.5703125" style="27" customWidth="1"/>
    <col min="3310" max="3311" width="15.85546875" style="27" bestFit="1" customWidth="1"/>
    <col min="3312" max="3317" width="17.28515625" style="27" customWidth="1"/>
    <col min="3318" max="3318" width="21.85546875" style="27" customWidth="1"/>
    <col min="3319" max="3324" width="18.85546875" style="27" customWidth="1"/>
    <col min="3325" max="3329" width="14" style="27" customWidth="1"/>
    <col min="3330" max="3333" width="14.42578125" style="27" bestFit="1" customWidth="1"/>
    <col min="3334" max="3334" width="11.42578125" style="27" customWidth="1"/>
    <col min="3335" max="3335" width="16.42578125" style="27" customWidth="1"/>
    <col min="3336" max="3338" width="11.5703125" style="27" bestFit="1" customWidth="1"/>
    <col min="3339" max="3339" width="13.5703125" style="27" customWidth="1"/>
    <col min="3340" max="3340" width="11.7109375" style="27" customWidth="1"/>
    <col min="3341" max="3563" width="9.140625" style="27"/>
    <col min="3564" max="3564" width="8.140625" style="27" bestFit="1" customWidth="1"/>
    <col min="3565" max="3565" width="17.5703125" style="27" customWidth="1"/>
    <col min="3566" max="3567" width="15.85546875" style="27" bestFit="1" customWidth="1"/>
    <col min="3568" max="3573" width="17.28515625" style="27" customWidth="1"/>
    <col min="3574" max="3574" width="21.85546875" style="27" customWidth="1"/>
    <col min="3575" max="3580" width="18.85546875" style="27" customWidth="1"/>
    <col min="3581" max="3585" width="14" style="27" customWidth="1"/>
    <col min="3586" max="3589" width="14.42578125" style="27" bestFit="1" customWidth="1"/>
    <col min="3590" max="3590" width="11.42578125" style="27" customWidth="1"/>
    <col min="3591" max="3591" width="16.42578125" style="27" customWidth="1"/>
    <col min="3592" max="3594" width="11.5703125" style="27" bestFit="1" customWidth="1"/>
    <col min="3595" max="3595" width="13.5703125" style="27" customWidth="1"/>
    <col min="3596" max="3596" width="11.7109375" style="27" customWidth="1"/>
    <col min="3597" max="3819" width="9.140625" style="27"/>
    <col min="3820" max="3820" width="8.140625" style="27" bestFit="1" customWidth="1"/>
    <col min="3821" max="3821" width="17.5703125" style="27" customWidth="1"/>
    <col min="3822" max="3823" width="15.85546875" style="27" bestFit="1" customWidth="1"/>
    <col min="3824" max="3829" width="17.28515625" style="27" customWidth="1"/>
    <col min="3830" max="3830" width="21.85546875" style="27" customWidth="1"/>
    <col min="3831" max="3836" width="18.85546875" style="27" customWidth="1"/>
    <col min="3837" max="3841" width="14" style="27" customWidth="1"/>
    <col min="3842" max="3845" width="14.42578125" style="27" bestFit="1" customWidth="1"/>
    <col min="3846" max="3846" width="11.42578125" style="27" customWidth="1"/>
    <col min="3847" max="3847" width="16.42578125" style="27" customWidth="1"/>
    <col min="3848" max="3850" width="11.5703125" style="27" bestFit="1" customWidth="1"/>
    <col min="3851" max="3851" width="13.5703125" style="27" customWidth="1"/>
    <col min="3852" max="3852" width="11.7109375" style="27" customWidth="1"/>
    <col min="3853" max="4075" width="9.140625" style="27"/>
    <col min="4076" max="4076" width="8.140625" style="27" bestFit="1" customWidth="1"/>
    <col min="4077" max="4077" width="17.5703125" style="27" customWidth="1"/>
    <col min="4078" max="4079" width="15.85546875" style="27" bestFit="1" customWidth="1"/>
    <col min="4080" max="4085" width="17.28515625" style="27" customWidth="1"/>
    <col min="4086" max="4086" width="21.85546875" style="27" customWidth="1"/>
    <col min="4087" max="4092" width="18.85546875" style="27" customWidth="1"/>
    <col min="4093" max="4097" width="14" style="27" customWidth="1"/>
    <col min="4098" max="4101" width="14.42578125" style="27" bestFit="1" customWidth="1"/>
    <col min="4102" max="4102" width="11.42578125" style="27" customWidth="1"/>
    <col min="4103" max="4103" width="16.42578125" style="27" customWidth="1"/>
    <col min="4104" max="4106" width="11.5703125" style="27" bestFit="1" customWidth="1"/>
    <col min="4107" max="4107" width="13.5703125" style="27" customWidth="1"/>
    <col min="4108" max="4108" width="11.7109375" style="27" customWidth="1"/>
    <col min="4109" max="4331" width="9.140625" style="27"/>
    <col min="4332" max="4332" width="8.140625" style="27" bestFit="1" customWidth="1"/>
    <col min="4333" max="4333" width="17.5703125" style="27" customWidth="1"/>
    <col min="4334" max="4335" width="15.85546875" style="27" bestFit="1" customWidth="1"/>
    <col min="4336" max="4341" width="17.28515625" style="27" customWidth="1"/>
    <col min="4342" max="4342" width="21.85546875" style="27" customWidth="1"/>
    <col min="4343" max="4348" width="18.85546875" style="27" customWidth="1"/>
    <col min="4349" max="4353" width="14" style="27" customWidth="1"/>
    <col min="4354" max="4357" width="14.42578125" style="27" bestFit="1" customWidth="1"/>
    <col min="4358" max="4358" width="11.42578125" style="27" customWidth="1"/>
    <col min="4359" max="4359" width="16.42578125" style="27" customWidth="1"/>
    <col min="4360" max="4362" width="11.5703125" style="27" bestFit="1" customWidth="1"/>
    <col min="4363" max="4363" width="13.5703125" style="27" customWidth="1"/>
    <col min="4364" max="4364" width="11.7109375" style="27" customWidth="1"/>
    <col min="4365" max="4587" width="9.140625" style="27"/>
    <col min="4588" max="4588" width="8.140625" style="27" bestFit="1" customWidth="1"/>
    <col min="4589" max="4589" width="17.5703125" style="27" customWidth="1"/>
    <col min="4590" max="4591" width="15.85546875" style="27" bestFit="1" customWidth="1"/>
    <col min="4592" max="4597" width="17.28515625" style="27" customWidth="1"/>
    <col min="4598" max="4598" width="21.85546875" style="27" customWidth="1"/>
    <col min="4599" max="4604" width="18.85546875" style="27" customWidth="1"/>
    <col min="4605" max="4609" width="14" style="27" customWidth="1"/>
    <col min="4610" max="4613" width="14.42578125" style="27" bestFit="1" customWidth="1"/>
    <col min="4614" max="4614" width="11.42578125" style="27" customWidth="1"/>
    <col min="4615" max="4615" width="16.42578125" style="27" customWidth="1"/>
    <col min="4616" max="4618" width="11.5703125" style="27" bestFit="1" customWidth="1"/>
    <col min="4619" max="4619" width="13.5703125" style="27" customWidth="1"/>
    <col min="4620" max="4620" width="11.7109375" style="27" customWidth="1"/>
    <col min="4621" max="4843" width="9.140625" style="27"/>
    <col min="4844" max="4844" width="8.140625" style="27" bestFit="1" customWidth="1"/>
    <col min="4845" max="4845" width="17.5703125" style="27" customWidth="1"/>
    <col min="4846" max="4847" width="15.85546875" style="27" bestFit="1" customWidth="1"/>
    <col min="4848" max="4853" width="17.28515625" style="27" customWidth="1"/>
    <col min="4854" max="4854" width="21.85546875" style="27" customWidth="1"/>
    <col min="4855" max="4860" width="18.85546875" style="27" customWidth="1"/>
    <col min="4861" max="4865" width="14" style="27" customWidth="1"/>
    <col min="4866" max="4869" width="14.42578125" style="27" bestFit="1" customWidth="1"/>
    <col min="4870" max="4870" width="11.42578125" style="27" customWidth="1"/>
    <col min="4871" max="4871" width="16.42578125" style="27" customWidth="1"/>
    <col min="4872" max="4874" width="11.5703125" style="27" bestFit="1" customWidth="1"/>
    <col min="4875" max="4875" width="13.5703125" style="27" customWidth="1"/>
    <col min="4876" max="4876" width="11.7109375" style="27" customWidth="1"/>
    <col min="4877" max="5099" width="9.140625" style="27"/>
    <col min="5100" max="5100" width="8.140625" style="27" bestFit="1" customWidth="1"/>
    <col min="5101" max="5101" width="17.5703125" style="27" customWidth="1"/>
    <col min="5102" max="5103" width="15.85546875" style="27" bestFit="1" customWidth="1"/>
    <col min="5104" max="5109" width="17.28515625" style="27" customWidth="1"/>
    <col min="5110" max="5110" width="21.85546875" style="27" customWidth="1"/>
    <col min="5111" max="5116" width="18.85546875" style="27" customWidth="1"/>
    <col min="5117" max="5121" width="14" style="27" customWidth="1"/>
    <col min="5122" max="5125" width="14.42578125" style="27" bestFit="1" customWidth="1"/>
    <col min="5126" max="5126" width="11.42578125" style="27" customWidth="1"/>
    <col min="5127" max="5127" width="16.42578125" style="27" customWidth="1"/>
    <col min="5128" max="5130" width="11.5703125" style="27" bestFit="1" customWidth="1"/>
    <col min="5131" max="5131" width="13.5703125" style="27" customWidth="1"/>
    <col min="5132" max="5132" width="11.7109375" style="27" customWidth="1"/>
    <col min="5133" max="5355" width="9.140625" style="27"/>
    <col min="5356" max="5356" width="8.140625" style="27" bestFit="1" customWidth="1"/>
    <col min="5357" max="5357" width="17.5703125" style="27" customWidth="1"/>
    <col min="5358" max="5359" width="15.85546875" style="27" bestFit="1" customWidth="1"/>
    <col min="5360" max="5365" width="17.28515625" style="27" customWidth="1"/>
    <col min="5366" max="5366" width="21.85546875" style="27" customWidth="1"/>
    <col min="5367" max="5372" width="18.85546875" style="27" customWidth="1"/>
    <col min="5373" max="5377" width="14" style="27" customWidth="1"/>
    <col min="5378" max="5381" width="14.42578125" style="27" bestFit="1" customWidth="1"/>
    <col min="5382" max="5382" width="11.42578125" style="27" customWidth="1"/>
    <col min="5383" max="5383" width="16.42578125" style="27" customWidth="1"/>
    <col min="5384" max="5386" width="11.5703125" style="27" bestFit="1" customWidth="1"/>
    <col min="5387" max="5387" width="13.5703125" style="27" customWidth="1"/>
    <col min="5388" max="5388" width="11.7109375" style="27" customWidth="1"/>
    <col min="5389" max="5611" width="9.140625" style="27"/>
    <col min="5612" max="5612" width="8.140625" style="27" bestFit="1" customWidth="1"/>
    <col min="5613" max="5613" width="17.5703125" style="27" customWidth="1"/>
    <col min="5614" max="5615" width="15.85546875" style="27" bestFit="1" customWidth="1"/>
    <col min="5616" max="5621" width="17.28515625" style="27" customWidth="1"/>
    <col min="5622" max="5622" width="21.85546875" style="27" customWidth="1"/>
    <col min="5623" max="5628" width="18.85546875" style="27" customWidth="1"/>
    <col min="5629" max="5633" width="14" style="27" customWidth="1"/>
    <col min="5634" max="5637" width="14.42578125" style="27" bestFit="1" customWidth="1"/>
    <col min="5638" max="5638" width="11.42578125" style="27" customWidth="1"/>
    <col min="5639" max="5639" width="16.42578125" style="27" customWidth="1"/>
    <col min="5640" max="5642" width="11.5703125" style="27" bestFit="1" customWidth="1"/>
    <col min="5643" max="5643" width="13.5703125" style="27" customWidth="1"/>
    <col min="5644" max="5644" width="11.7109375" style="27" customWidth="1"/>
    <col min="5645" max="5867" width="9.140625" style="27"/>
    <col min="5868" max="5868" width="8.140625" style="27" bestFit="1" customWidth="1"/>
    <col min="5869" max="5869" width="17.5703125" style="27" customWidth="1"/>
    <col min="5870" max="5871" width="15.85546875" style="27" bestFit="1" customWidth="1"/>
    <col min="5872" max="5877" width="17.28515625" style="27" customWidth="1"/>
    <col min="5878" max="5878" width="21.85546875" style="27" customWidth="1"/>
    <col min="5879" max="5884" width="18.85546875" style="27" customWidth="1"/>
    <col min="5885" max="5889" width="14" style="27" customWidth="1"/>
    <col min="5890" max="5893" width="14.42578125" style="27" bestFit="1" customWidth="1"/>
    <col min="5894" max="5894" width="11.42578125" style="27" customWidth="1"/>
    <col min="5895" max="5895" width="16.42578125" style="27" customWidth="1"/>
    <col min="5896" max="5898" width="11.5703125" style="27" bestFit="1" customWidth="1"/>
    <col min="5899" max="5899" width="13.5703125" style="27" customWidth="1"/>
    <col min="5900" max="5900" width="11.7109375" style="27" customWidth="1"/>
    <col min="5901" max="6123" width="9.140625" style="27"/>
    <col min="6124" max="6124" width="8.140625" style="27" bestFit="1" customWidth="1"/>
    <col min="6125" max="6125" width="17.5703125" style="27" customWidth="1"/>
    <col min="6126" max="6127" width="15.85546875" style="27" bestFit="1" customWidth="1"/>
    <col min="6128" max="6133" width="17.28515625" style="27" customWidth="1"/>
    <col min="6134" max="6134" width="21.85546875" style="27" customWidth="1"/>
    <col min="6135" max="6140" width="18.85546875" style="27" customWidth="1"/>
    <col min="6141" max="6145" width="14" style="27" customWidth="1"/>
    <col min="6146" max="6149" width="14.42578125" style="27" bestFit="1" customWidth="1"/>
    <col min="6150" max="6150" width="11.42578125" style="27" customWidth="1"/>
    <col min="6151" max="6151" width="16.42578125" style="27" customWidth="1"/>
    <col min="6152" max="6154" width="11.5703125" style="27" bestFit="1" customWidth="1"/>
    <col min="6155" max="6155" width="13.5703125" style="27" customWidth="1"/>
    <col min="6156" max="6156" width="11.7109375" style="27" customWidth="1"/>
    <col min="6157" max="6379" width="9.140625" style="27"/>
    <col min="6380" max="6380" width="8.140625" style="27" bestFit="1" customWidth="1"/>
    <col min="6381" max="6381" width="17.5703125" style="27" customWidth="1"/>
    <col min="6382" max="6383" width="15.85546875" style="27" bestFit="1" customWidth="1"/>
    <col min="6384" max="6389" width="17.28515625" style="27" customWidth="1"/>
    <col min="6390" max="6390" width="21.85546875" style="27" customWidth="1"/>
    <col min="6391" max="6396" width="18.85546875" style="27" customWidth="1"/>
    <col min="6397" max="6401" width="14" style="27" customWidth="1"/>
    <col min="6402" max="6405" width="14.42578125" style="27" bestFit="1" customWidth="1"/>
    <col min="6406" max="6406" width="11.42578125" style="27" customWidth="1"/>
    <col min="6407" max="6407" width="16.42578125" style="27" customWidth="1"/>
    <col min="6408" max="6410" width="11.5703125" style="27" bestFit="1" customWidth="1"/>
    <col min="6411" max="6411" width="13.5703125" style="27" customWidth="1"/>
    <col min="6412" max="6412" width="11.7109375" style="27" customWidth="1"/>
    <col min="6413" max="6635" width="9.140625" style="27"/>
    <col min="6636" max="6636" width="8.140625" style="27" bestFit="1" customWidth="1"/>
    <col min="6637" max="6637" width="17.5703125" style="27" customWidth="1"/>
    <col min="6638" max="6639" width="15.85546875" style="27" bestFit="1" customWidth="1"/>
    <col min="6640" max="6645" width="17.28515625" style="27" customWidth="1"/>
    <col min="6646" max="6646" width="21.85546875" style="27" customWidth="1"/>
    <col min="6647" max="6652" width="18.85546875" style="27" customWidth="1"/>
    <col min="6653" max="6657" width="14" style="27" customWidth="1"/>
    <col min="6658" max="6661" width="14.42578125" style="27" bestFit="1" customWidth="1"/>
    <col min="6662" max="6662" width="11.42578125" style="27" customWidth="1"/>
    <col min="6663" max="6663" width="16.42578125" style="27" customWidth="1"/>
    <col min="6664" max="6666" width="11.5703125" style="27" bestFit="1" customWidth="1"/>
    <col min="6667" max="6667" width="13.5703125" style="27" customWidth="1"/>
    <col min="6668" max="6668" width="11.7109375" style="27" customWidth="1"/>
    <col min="6669" max="6891" width="9.140625" style="27"/>
    <col min="6892" max="6892" width="8.140625" style="27" bestFit="1" customWidth="1"/>
    <col min="6893" max="6893" width="17.5703125" style="27" customWidth="1"/>
    <col min="6894" max="6895" width="15.85546875" style="27" bestFit="1" customWidth="1"/>
    <col min="6896" max="6901" width="17.28515625" style="27" customWidth="1"/>
    <col min="6902" max="6902" width="21.85546875" style="27" customWidth="1"/>
    <col min="6903" max="6908" width="18.85546875" style="27" customWidth="1"/>
    <col min="6909" max="6913" width="14" style="27" customWidth="1"/>
    <col min="6914" max="6917" width="14.42578125" style="27" bestFit="1" customWidth="1"/>
    <col min="6918" max="6918" width="11.42578125" style="27" customWidth="1"/>
    <col min="6919" max="6919" width="16.42578125" style="27" customWidth="1"/>
    <col min="6920" max="6922" width="11.5703125" style="27" bestFit="1" customWidth="1"/>
    <col min="6923" max="6923" width="13.5703125" style="27" customWidth="1"/>
    <col min="6924" max="6924" width="11.7109375" style="27" customWidth="1"/>
    <col min="6925" max="7147" width="9.140625" style="27"/>
    <col min="7148" max="7148" width="8.140625" style="27" bestFit="1" customWidth="1"/>
    <col min="7149" max="7149" width="17.5703125" style="27" customWidth="1"/>
    <col min="7150" max="7151" width="15.85546875" style="27" bestFit="1" customWidth="1"/>
    <col min="7152" max="7157" width="17.28515625" style="27" customWidth="1"/>
    <col min="7158" max="7158" width="21.85546875" style="27" customWidth="1"/>
    <col min="7159" max="7164" width="18.85546875" style="27" customWidth="1"/>
    <col min="7165" max="7169" width="14" style="27" customWidth="1"/>
    <col min="7170" max="7173" width="14.42578125" style="27" bestFit="1" customWidth="1"/>
    <col min="7174" max="7174" width="11.42578125" style="27" customWidth="1"/>
    <col min="7175" max="7175" width="16.42578125" style="27" customWidth="1"/>
    <col min="7176" max="7178" width="11.5703125" style="27" bestFit="1" customWidth="1"/>
    <col min="7179" max="7179" width="13.5703125" style="27" customWidth="1"/>
    <col min="7180" max="7180" width="11.7109375" style="27" customWidth="1"/>
    <col min="7181" max="7403" width="9.140625" style="27"/>
    <col min="7404" max="7404" width="8.140625" style="27" bestFit="1" customWidth="1"/>
    <col min="7405" max="7405" width="17.5703125" style="27" customWidth="1"/>
    <col min="7406" max="7407" width="15.85546875" style="27" bestFit="1" customWidth="1"/>
    <col min="7408" max="7413" width="17.28515625" style="27" customWidth="1"/>
    <col min="7414" max="7414" width="21.85546875" style="27" customWidth="1"/>
    <col min="7415" max="7420" width="18.85546875" style="27" customWidth="1"/>
    <col min="7421" max="7425" width="14" style="27" customWidth="1"/>
    <col min="7426" max="7429" width="14.42578125" style="27" bestFit="1" customWidth="1"/>
    <col min="7430" max="7430" width="11.42578125" style="27" customWidth="1"/>
    <col min="7431" max="7431" width="16.42578125" style="27" customWidth="1"/>
    <col min="7432" max="7434" width="11.5703125" style="27" bestFit="1" customWidth="1"/>
    <col min="7435" max="7435" width="13.5703125" style="27" customWidth="1"/>
    <col min="7436" max="7436" width="11.7109375" style="27" customWidth="1"/>
    <col min="7437" max="7659" width="9.140625" style="27"/>
    <col min="7660" max="7660" width="8.140625" style="27" bestFit="1" customWidth="1"/>
    <col min="7661" max="7661" width="17.5703125" style="27" customWidth="1"/>
    <col min="7662" max="7663" width="15.85546875" style="27" bestFit="1" customWidth="1"/>
    <col min="7664" max="7669" width="17.28515625" style="27" customWidth="1"/>
    <col min="7670" max="7670" width="21.85546875" style="27" customWidth="1"/>
    <col min="7671" max="7676" width="18.85546875" style="27" customWidth="1"/>
    <col min="7677" max="7681" width="14" style="27" customWidth="1"/>
    <col min="7682" max="7685" width="14.42578125" style="27" bestFit="1" customWidth="1"/>
    <col min="7686" max="7686" width="11.42578125" style="27" customWidth="1"/>
    <col min="7687" max="7687" width="16.42578125" style="27" customWidth="1"/>
    <col min="7688" max="7690" width="11.5703125" style="27" bestFit="1" customWidth="1"/>
    <col min="7691" max="7691" width="13.5703125" style="27" customWidth="1"/>
    <col min="7692" max="7692" width="11.7109375" style="27" customWidth="1"/>
    <col min="7693" max="7915" width="9.140625" style="27"/>
    <col min="7916" max="7916" width="8.140625" style="27" bestFit="1" customWidth="1"/>
    <col min="7917" max="7917" width="17.5703125" style="27" customWidth="1"/>
    <col min="7918" max="7919" width="15.85546875" style="27" bestFit="1" customWidth="1"/>
    <col min="7920" max="7925" width="17.28515625" style="27" customWidth="1"/>
    <col min="7926" max="7926" width="21.85546875" style="27" customWidth="1"/>
    <col min="7927" max="7932" width="18.85546875" style="27" customWidth="1"/>
    <col min="7933" max="7937" width="14" style="27" customWidth="1"/>
    <col min="7938" max="7941" width="14.42578125" style="27" bestFit="1" customWidth="1"/>
    <col min="7942" max="7942" width="11.42578125" style="27" customWidth="1"/>
    <col min="7943" max="7943" width="16.42578125" style="27" customWidth="1"/>
    <col min="7944" max="7946" width="11.5703125" style="27" bestFit="1" customWidth="1"/>
    <col min="7947" max="7947" width="13.5703125" style="27" customWidth="1"/>
    <col min="7948" max="7948" width="11.7109375" style="27" customWidth="1"/>
    <col min="7949" max="8171" width="9.140625" style="27"/>
    <col min="8172" max="8172" width="8.140625" style="27" bestFit="1" customWidth="1"/>
    <col min="8173" max="8173" width="17.5703125" style="27" customWidth="1"/>
    <col min="8174" max="8175" width="15.85546875" style="27" bestFit="1" customWidth="1"/>
    <col min="8176" max="8181" width="17.28515625" style="27" customWidth="1"/>
    <col min="8182" max="8182" width="21.85546875" style="27" customWidth="1"/>
    <col min="8183" max="8188" width="18.85546875" style="27" customWidth="1"/>
    <col min="8189" max="8193" width="14" style="27" customWidth="1"/>
    <col min="8194" max="8197" width="14.42578125" style="27" bestFit="1" customWidth="1"/>
    <col min="8198" max="8198" width="11.42578125" style="27" customWidth="1"/>
    <col min="8199" max="8199" width="16.42578125" style="27" customWidth="1"/>
    <col min="8200" max="8202" width="11.5703125" style="27" bestFit="1" customWidth="1"/>
    <col min="8203" max="8203" width="13.5703125" style="27" customWidth="1"/>
    <col min="8204" max="8204" width="11.7109375" style="27" customWidth="1"/>
    <col min="8205" max="8427" width="9.140625" style="27"/>
    <col min="8428" max="8428" width="8.140625" style="27" bestFit="1" customWidth="1"/>
    <col min="8429" max="8429" width="17.5703125" style="27" customWidth="1"/>
    <col min="8430" max="8431" width="15.85546875" style="27" bestFit="1" customWidth="1"/>
    <col min="8432" max="8437" width="17.28515625" style="27" customWidth="1"/>
    <col min="8438" max="8438" width="21.85546875" style="27" customWidth="1"/>
    <col min="8439" max="8444" width="18.85546875" style="27" customWidth="1"/>
    <col min="8445" max="8449" width="14" style="27" customWidth="1"/>
    <col min="8450" max="8453" width="14.42578125" style="27" bestFit="1" customWidth="1"/>
    <col min="8454" max="8454" width="11.42578125" style="27" customWidth="1"/>
    <col min="8455" max="8455" width="16.42578125" style="27" customWidth="1"/>
    <col min="8456" max="8458" width="11.5703125" style="27" bestFit="1" customWidth="1"/>
    <col min="8459" max="8459" width="13.5703125" style="27" customWidth="1"/>
    <col min="8460" max="8460" width="11.7109375" style="27" customWidth="1"/>
    <col min="8461" max="8683" width="9.140625" style="27"/>
    <col min="8684" max="8684" width="8.140625" style="27" bestFit="1" customWidth="1"/>
    <col min="8685" max="8685" width="17.5703125" style="27" customWidth="1"/>
    <col min="8686" max="8687" width="15.85546875" style="27" bestFit="1" customWidth="1"/>
    <col min="8688" max="8693" width="17.28515625" style="27" customWidth="1"/>
    <col min="8694" max="8694" width="21.85546875" style="27" customWidth="1"/>
    <col min="8695" max="8700" width="18.85546875" style="27" customWidth="1"/>
    <col min="8701" max="8705" width="14" style="27" customWidth="1"/>
    <col min="8706" max="8709" width="14.42578125" style="27" bestFit="1" customWidth="1"/>
    <col min="8710" max="8710" width="11.42578125" style="27" customWidth="1"/>
    <col min="8711" max="8711" width="16.42578125" style="27" customWidth="1"/>
    <col min="8712" max="8714" width="11.5703125" style="27" bestFit="1" customWidth="1"/>
    <col min="8715" max="8715" width="13.5703125" style="27" customWidth="1"/>
    <col min="8716" max="8716" width="11.7109375" style="27" customWidth="1"/>
    <col min="8717" max="8939" width="9.140625" style="27"/>
    <col min="8940" max="8940" width="8.140625" style="27" bestFit="1" customWidth="1"/>
    <col min="8941" max="8941" width="17.5703125" style="27" customWidth="1"/>
    <col min="8942" max="8943" width="15.85546875" style="27" bestFit="1" customWidth="1"/>
    <col min="8944" max="8949" width="17.28515625" style="27" customWidth="1"/>
    <col min="8950" max="8950" width="21.85546875" style="27" customWidth="1"/>
    <col min="8951" max="8956" width="18.85546875" style="27" customWidth="1"/>
    <col min="8957" max="8961" width="14" style="27" customWidth="1"/>
    <col min="8962" max="8965" width="14.42578125" style="27" bestFit="1" customWidth="1"/>
    <col min="8966" max="8966" width="11.42578125" style="27" customWidth="1"/>
    <col min="8967" max="8967" width="16.42578125" style="27" customWidth="1"/>
    <col min="8968" max="8970" width="11.5703125" style="27" bestFit="1" customWidth="1"/>
    <col min="8971" max="8971" width="13.5703125" style="27" customWidth="1"/>
    <col min="8972" max="8972" width="11.7109375" style="27" customWidth="1"/>
    <col min="8973" max="9195" width="9.140625" style="27"/>
    <col min="9196" max="9196" width="8.140625" style="27" bestFit="1" customWidth="1"/>
    <col min="9197" max="9197" width="17.5703125" style="27" customWidth="1"/>
    <col min="9198" max="9199" width="15.85546875" style="27" bestFit="1" customWidth="1"/>
    <col min="9200" max="9205" width="17.28515625" style="27" customWidth="1"/>
    <col min="9206" max="9206" width="21.85546875" style="27" customWidth="1"/>
    <col min="9207" max="9212" width="18.85546875" style="27" customWidth="1"/>
    <col min="9213" max="9217" width="14" style="27" customWidth="1"/>
    <col min="9218" max="9221" width="14.42578125" style="27" bestFit="1" customWidth="1"/>
    <col min="9222" max="9222" width="11.42578125" style="27" customWidth="1"/>
    <col min="9223" max="9223" width="16.42578125" style="27" customWidth="1"/>
    <col min="9224" max="9226" width="11.5703125" style="27" bestFit="1" customWidth="1"/>
    <col min="9227" max="9227" width="13.5703125" style="27" customWidth="1"/>
    <col min="9228" max="9228" width="11.7109375" style="27" customWidth="1"/>
    <col min="9229" max="9451" width="9.140625" style="27"/>
    <col min="9452" max="9452" width="8.140625" style="27" bestFit="1" customWidth="1"/>
    <col min="9453" max="9453" width="17.5703125" style="27" customWidth="1"/>
    <col min="9454" max="9455" width="15.85546875" style="27" bestFit="1" customWidth="1"/>
    <col min="9456" max="9461" width="17.28515625" style="27" customWidth="1"/>
    <col min="9462" max="9462" width="21.85546875" style="27" customWidth="1"/>
    <col min="9463" max="9468" width="18.85546875" style="27" customWidth="1"/>
    <col min="9469" max="9473" width="14" style="27" customWidth="1"/>
    <col min="9474" max="9477" width="14.42578125" style="27" bestFit="1" customWidth="1"/>
    <col min="9478" max="9478" width="11.42578125" style="27" customWidth="1"/>
    <col min="9479" max="9479" width="16.42578125" style="27" customWidth="1"/>
    <col min="9480" max="9482" width="11.5703125" style="27" bestFit="1" customWidth="1"/>
    <col min="9483" max="9483" width="13.5703125" style="27" customWidth="1"/>
    <col min="9484" max="9484" width="11.7109375" style="27" customWidth="1"/>
    <col min="9485" max="9707" width="9.140625" style="27"/>
    <col min="9708" max="9708" width="8.140625" style="27" bestFit="1" customWidth="1"/>
    <col min="9709" max="9709" width="17.5703125" style="27" customWidth="1"/>
    <col min="9710" max="9711" width="15.85546875" style="27" bestFit="1" customWidth="1"/>
    <col min="9712" max="9717" width="17.28515625" style="27" customWidth="1"/>
    <col min="9718" max="9718" width="21.85546875" style="27" customWidth="1"/>
    <col min="9719" max="9724" width="18.85546875" style="27" customWidth="1"/>
    <col min="9725" max="9729" width="14" style="27" customWidth="1"/>
    <col min="9730" max="9733" width="14.42578125" style="27" bestFit="1" customWidth="1"/>
    <col min="9734" max="9734" width="11.42578125" style="27" customWidth="1"/>
    <col min="9735" max="9735" width="16.42578125" style="27" customWidth="1"/>
    <col min="9736" max="9738" width="11.5703125" style="27" bestFit="1" customWidth="1"/>
    <col min="9739" max="9739" width="13.5703125" style="27" customWidth="1"/>
    <col min="9740" max="9740" width="11.7109375" style="27" customWidth="1"/>
    <col min="9741" max="9963" width="9.140625" style="27"/>
    <col min="9964" max="9964" width="8.140625" style="27" bestFit="1" customWidth="1"/>
    <col min="9965" max="9965" width="17.5703125" style="27" customWidth="1"/>
    <col min="9966" max="9967" width="15.85546875" style="27" bestFit="1" customWidth="1"/>
    <col min="9968" max="9973" width="17.28515625" style="27" customWidth="1"/>
    <col min="9974" max="9974" width="21.85546875" style="27" customWidth="1"/>
    <col min="9975" max="9980" width="18.85546875" style="27" customWidth="1"/>
    <col min="9981" max="9985" width="14" style="27" customWidth="1"/>
    <col min="9986" max="9989" width="14.42578125" style="27" bestFit="1" customWidth="1"/>
    <col min="9990" max="9990" width="11.42578125" style="27" customWidth="1"/>
    <col min="9991" max="9991" width="16.42578125" style="27" customWidth="1"/>
    <col min="9992" max="9994" width="11.5703125" style="27" bestFit="1" customWidth="1"/>
    <col min="9995" max="9995" width="13.5703125" style="27" customWidth="1"/>
    <col min="9996" max="9996" width="11.7109375" style="27" customWidth="1"/>
    <col min="9997" max="10219" width="9.140625" style="27"/>
    <col min="10220" max="10220" width="8.140625" style="27" bestFit="1" customWidth="1"/>
    <col min="10221" max="10221" width="17.5703125" style="27" customWidth="1"/>
    <col min="10222" max="10223" width="15.85546875" style="27" bestFit="1" customWidth="1"/>
    <col min="10224" max="10229" width="17.28515625" style="27" customWidth="1"/>
    <col min="10230" max="10230" width="21.85546875" style="27" customWidth="1"/>
    <col min="10231" max="10236" width="18.85546875" style="27" customWidth="1"/>
    <col min="10237" max="10241" width="14" style="27" customWidth="1"/>
    <col min="10242" max="10245" width="14.42578125" style="27" bestFit="1" customWidth="1"/>
    <col min="10246" max="10246" width="11.42578125" style="27" customWidth="1"/>
    <col min="10247" max="10247" width="16.42578125" style="27" customWidth="1"/>
    <col min="10248" max="10250" width="11.5703125" style="27" bestFit="1" customWidth="1"/>
    <col min="10251" max="10251" width="13.5703125" style="27" customWidth="1"/>
    <col min="10252" max="10252" width="11.7109375" style="27" customWidth="1"/>
    <col min="10253" max="10475" width="9.140625" style="27"/>
    <col min="10476" max="10476" width="8.140625" style="27" bestFit="1" customWidth="1"/>
    <col min="10477" max="10477" width="17.5703125" style="27" customWidth="1"/>
    <col min="10478" max="10479" width="15.85546875" style="27" bestFit="1" customWidth="1"/>
    <col min="10480" max="10485" width="17.28515625" style="27" customWidth="1"/>
    <col min="10486" max="10486" width="21.85546875" style="27" customWidth="1"/>
    <col min="10487" max="10492" width="18.85546875" style="27" customWidth="1"/>
    <col min="10493" max="10497" width="14" style="27" customWidth="1"/>
    <col min="10498" max="10501" width="14.42578125" style="27" bestFit="1" customWidth="1"/>
    <col min="10502" max="10502" width="11.42578125" style="27" customWidth="1"/>
    <col min="10503" max="10503" width="16.42578125" style="27" customWidth="1"/>
    <col min="10504" max="10506" width="11.5703125" style="27" bestFit="1" customWidth="1"/>
    <col min="10507" max="10507" width="13.5703125" style="27" customWidth="1"/>
    <col min="10508" max="10508" width="11.7109375" style="27" customWidth="1"/>
    <col min="10509" max="10731" width="9.140625" style="27"/>
    <col min="10732" max="10732" width="8.140625" style="27" bestFit="1" customWidth="1"/>
    <col min="10733" max="10733" width="17.5703125" style="27" customWidth="1"/>
    <col min="10734" max="10735" width="15.85546875" style="27" bestFit="1" customWidth="1"/>
    <col min="10736" max="10741" width="17.28515625" style="27" customWidth="1"/>
    <col min="10742" max="10742" width="21.85546875" style="27" customWidth="1"/>
    <col min="10743" max="10748" width="18.85546875" style="27" customWidth="1"/>
    <col min="10749" max="10753" width="14" style="27" customWidth="1"/>
    <col min="10754" max="10757" width="14.42578125" style="27" bestFit="1" customWidth="1"/>
    <col min="10758" max="10758" width="11.42578125" style="27" customWidth="1"/>
    <col min="10759" max="10759" width="16.42578125" style="27" customWidth="1"/>
    <col min="10760" max="10762" width="11.5703125" style="27" bestFit="1" customWidth="1"/>
    <col min="10763" max="10763" width="13.5703125" style="27" customWidth="1"/>
    <col min="10764" max="10764" width="11.7109375" style="27" customWidth="1"/>
    <col min="10765" max="10987" width="9.140625" style="27"/>
    <col min="10988" max="10988" width="8.140625" style="27" bestFit="1" customWidth="1"/>
    <col min="10989" max="10989" width="17.5703125" style="27" customWidth="1"/>
    <col min="10990" max="10991" width="15.85546875" style="27" bestFit="1" customWidth="1"/>
    <col min="10992" max="10997" width="17.28515625" style="27" customWidth="1"/>
    <col min="10998" max="10998" width="21.85546875" style="27" customWidth="1"/>
    <col min="10999" max="11004" width="18.85546875" style="27" customWidth="1"/>
    <col min="11005" max="11009" width="14" style="27" customWidth="1"/>
    <col min="11010" max="11013" width="14.42578125" style="27" bestFit="1" customWidth="1"/>
    <col min="11014" max="11014" width="11.42578125" style="27" customWidth="1"/>
    <col min="11015" max="11015" width="16.42578125" style="27" customWidth="1"/>
    <col min="11016" max="11018" width="11.5703125" style="27" bestFit="1" customWidth="1"/>
    <col min="11019" max="11019" width="13.5703125" style="27" customWidth="1"/>
    <col min="11020" max="11020" width="11.7109375" style="27" customWidth="1"/>
    <col min="11021" max="11243" width="9.140625" style="27"/>
    <col min="11244" max="11244" width="8.140625" style="27" bestFit="1" customWidth="1"/>
    <col min="11245" max="11245" width="17.5703125" style="27" customWidth="1"/>
    <col min="11246" max="11247" width="15.85546875" style="27" bestFit="1" customWidth="1"/>
    <col min="11248" max="11253" width="17.28515625" style="27" customWidth="1"/>
    <col min="11254" max="11254" width="21.85546875" style="27" customWidth="1"/>
    <col min="11255" max="11260" width="18.85546875" style="27" customWidth="1"/>
    <col min="11261" max="11265" width="14" style="27" customWidth="1"/>
    <col min="11266" max="11269" width="14.42578125" style="27" bestFit="1" customWidth="1"/>
    <col min="11270" max="11270" width="11.42578125" style="27" customWidth="1"/>
    <col min="11271" max="11271" width="16.42578125" style="27" customWidth="1"/>
    <col min="11272" max="11274" width="11.5703125" style="27" bestFit="1" customWidth="1"/>
    <col min="11275" max="11275" width="13.5703125" style="27" customWidth="1"/>
    <col min="11276" max="11276" width="11.7109375" style="27" customWidth="1"/>
    <col min="11277" max="11499" width="9.140625" style="27"/>
    <col min="11500" max="11500" width="8.140625" style="27" bestFit="1" customWidth="1"/>
    <col min="11501" max="11501" width="17.5703125" style="27" customWidth="1"/>
    <col min="11502" max="11503" width="15.85546875" style="27" bestFit="1" customWidth="1"/>
    <col min="11504" max="11509" width="17.28515625" style="27" customWidth="1"/>
    <col min="11510" max="11510" width="21.85546875" style="27" customWidth="1"/>
    <col min="11511" max="11516" width="18.85546875" style="27" customWidth="1"/>
    <col min="11517" max="11521" width="14" style="27" customWidth="1"/>
    <col min="11522" max="11525" width="14.42578125" style="27" bestFit="1" customWidth="1"/>
    <col min="11526" max="11526" width="11.42578125" style="27" customWidth="1"/>
    <col min="11527" max="11527" width="16.42578125" style="27" customWidth="1"/>
    <col min="11528" max="11530" width="11.5703125" style="27" bestFit="1" customWidth="1"/>
    <col min="11531" max="11531" width="13.5703125" style="27" customWidth="1"/>
    <col min="11532" max="11532" width="11.7109375" style="27" customWidth="1"/>
    <col min="11533" max="11755" width="9.140625" style="27"/>
    <col min="11756" max="11756" width="8.140625" style="27" bestFit="1" customWidth="1"/>
    <col min="11757" max="11757" width="17.5703125" style="27" customWidth="1"/>
    <col min="11758" max="11759" width="15.85546875" style="27" bestFit="1" customWidth="1"/>
    <col min="11760" max="11765" width="17.28515625" style="27" customWidth="1"/>
    <col min="11766" max="11766" width="21.85546875" style="27" customWidth="1"/>
    <col min="11767" max="11772" width="18.85546875" style="27" customWidth="1"/>
    <col min="11773" max="11777" width="14" style="27" customWidth="1"/>
    <col min="11778" max="11781" width="14.42578125" style="27" bestFit="1" customWidth="1"/>
    <col min="11782" max="11782" width="11.42578125" style="27" customWidth="1"/>
    <col min="11783" max="11783" width="16.42578125" style="27" customWidth="1"/>
    <col min="11784" max="11786" width="11.5703125" style="27" bestFit="1" customWidth="1"/>
    <col min="11787" max="11787" width="13.5703125" style="27" customWidth="1"/>
    <col min="11788" max="11788" width="11.7109375" style="27" customWidth="1"/>
    <col min="11789" max="12011" width="9.140625" style="27"/>
    <col min="12012" max="12012" width="8.140625" style="27" bestFit="1" customWidth="1"/>
    <col min="12013" max="12013" width="17.5703125" style="27" customWidth="1"/>
    <col min="12014" max="12015" width="15.85546875" style="27" bestFit="1" customWidth="1"/>
    <col min="12016" max="12021" width="17.28515625" style="27" customWidth="1"/>
    <col min="12022" max="12022" width="21.85546875" style="27" customWidth="1"/>
    <col min="12023" max="12028" width="18.85546875" style="27" customWidth="1"/>
    <col min="12029" max="12033" width="14" style="27" customWidth="1"/>
    <col min="12034" max="12037" width="14.42578125" style="27" bestFit="1" customWidth="1"/>
    <col min="12038" max="12038" width="11.42578125" style="27" customWidth="1"/>
    <col min="12039" max="12039" width="16.42578125" style="27" customWidth="1"/>
    <col min="12040" max="12042" width="11.5703125" style="27" bestFit="1" customWidth="1"/>
    <col min="12043" max="12043" width="13.5703125" style="27" customWidth="1"/>
    <col min="12044" max="12044" width="11.7109375" style="27" customWidth="1"/>
    <col min="12045" max="12267" width="9.140625" style="27"/>
    <col min="12268" max="12268" width="8.140625" style="27" bestFit="1" customWidth="1"/>
    <col min="12269" max="12269" width="17.5703125" style="27" customWidth="1"/>
    <col min="12270" max="12271" width="15.85546875" style="27" bestFit="1" customWidth="1"/>
    <col min="12272" max="12277" width="17.28515625" style="27" customWidth="1"/>
    <col min="12278" max="12278" width="21.85546875" style="27" customWidth="1"/>
    <col min="12279" max="12284" width="18.85546875" style="27" customWidth="1"/>
    <col min="12285" max="12289" width="14" style="27" customWidth="1"/>
    <col min="12290" max="12293" width="14.42578125" style="27" bestFit="1" customWidth="1"/>
    <col min="12294" max="12294" width="11.42578125" style="27" customWidth="1"/>
    <col min="12295" max="12295" width="16.42578125" style="27" customWidth="1"/>
    <col min="12296" max="12298" width="11.5703125" style="27" bestFit="1" customWidth="1"/>
    <col min="12299" max="12299" width="13.5703125" style="27" customWidth="1"/>
    <col min="12300" max="12300" width="11.7109375" style="27" customWidth="1"/>
    <col min="12301" max="12523" width="9.140625" style="27"/>
    <col min="12524" max="12524" width="8.140625" style="27" bestFit="1" customWidth="1"/>
    <col min="12525" max="12525" width="17.5703125" style="27" customWidth="1"/>
    <col min="12526" max="12527" width="15.85546875" style="27" bestFit="1" customWidth="1"/>
    <col min="12528" max="12533" width="17.28515625" style="27" customWidth="1"/>
    <col min="12534" max="12534" width="21.85546875" style="27" customWidth="1"/>
    <col min="12535" max="12540" width="18.85546875" style="27" customWidth="1"/>
    <col min="12541" max="12545" width="14" style="27" customWidth="1"/>
    <col min="12546" max="12549" width="14.42578125" style="27" bestFit="1" customWidth="1"/>
    <col min="12550" max="12550" width="11.42578125" style="27" customWidth="1"/>
    <col min="12551" max="12551" width="16.42578125" style="27" customWidth="1"/>
    <col min="12552" max="12554" width="11.5703125" style="27" bestFit="1" customWidth="1"/>
    <col min="12555" max="12555" width="13.5703125" style="27" customWidth="1"/>
    <col min="12556" max="12556" width="11.7109375" style="27" customWidth="1"/>
    <col min="12557" max="12779" width="9.140625" style="27"/>
    <col min="12780" max="12780" width="8.140625" style="27" bestFit="1" customWidth="1"/>
    <col min="12781" max="12781" width="17.5703125" style="27" customWidth="1"/>
    <col min="12782" max="12783" width="15.85546875" style="27" bestFit="1" customWidth="1"/>
    <col min="12784" max="12789" width="17.28515625" style="27" customWidth="1"/>
    <col min="12790" max="12790" width="21.85546875" style="27" customWidth="1"/>
    <col min="12791" max="12796" width="18.85546875" style="27" customWidth="1"/>
    <col min="12797" max="12801" width="14" style="27" customWidth="1"/>
    <col min="12802" max="12805" width="14.42578125" style="27" bestFit="1" customWidth="1"/>
    <col min="12806" max="12806" width="11.42578125" style="27" customWidth="1"/>
    <col min="12807" max="12807" width="16.42578125" style="27" customWidth="1"/>
    <col min="12808" max="12810" width="11.5703125" style="27" bestFit="1" customWidth="1"/>
    <col min="12811" max="12811" width="13.5703125" style="27" customWidth="1"/>
    <col min="12812" max="12812" width="11.7109375" style="27" customWidth="1"/>
    <col min="12813" max="13035" width="9.140625" style="27"/>
    <col min="13036" max="13036" width="8.140625" style="27" bestFit="1" customWidth="1"/>
    <col min="13037" max="13037" width="17.5703125" style="27" customWidth="1"/>
    <col min="13038" max="13039" width="15.85546875" style="27" bestFit="1" customWidth="1"/>
    <col min="13040" max="13045" width="17.28515625" style="27" customWidth="1"/>
    <col min="13046" max="13046" width="21.85546875" style="27" customWidth="1"/>
    <col min="13047" max="13052" width="18.85546875" style="27" customWidth="1"/>
    <col min="13053" max="13057" width="14" style="27" customWidth="1"/>
    <col min="13058" max="13061" width="14.42578125" style="27" bestFit="1" customWidth="1"/>
    <col min="13062" max="13062" width="11.42578125" style="27" customWidth="1"/>
    <col min="13063" max="13063" width="16.42578125" style="27" customWidth="1"/>
    <col min="13064" max="13066" width="11.5703125" style="27" bestFit="1" customWidth="1"/>
    <col min="13067" max="13067" width="13.5703125" style="27" customWidth="1"/>
    <col min="13068" max="13068" width="11.7109375" style="27" customWidth="1"/>
    <col min="13069" max="13291" width="9.140625" style="27"/>
    <col min="13292" max="13292" width="8.140625" style="27" bestFit="1" customWidth="1"/>
    <col min="13293" max="13293" width="17.5703125" style="27" customWidth="1"/>
    <col min="13294" max="13295" width="15.85546875" style="27" bestFit="1" customWidth="1"/>
    <col min="13296" max="13301" width="17.28515625" style="27" customWidth="1"/>
    <col min="13302" max="13302" width="21.85546875" style="27" customWidth="1"/>
    <col min="13303" max="13308" width="18.85546875" style="27" customWidth="1"/>
    <col min="13309" max="13313" width="14" style="27" customWidth="1"/>
    <col min="13314" max="13317" width="14.42578125" style="27" bestFit="1" customWidth="1"/>
    <col min="13318" max="13318" width="11.42578125" style="27" customWidth="1"/>
    <col min="13319" max="13319" width="16.42578125" style="27" customWidth="1"/>
    <col min="13320" max="13322" width="11.5703125" style="27" bestFit="1" customWidth="1"/>
    <col min="13323" max="13323" width="13.5703125" style="27" customWidth="1"/>
    <col min="13324" max="13324" width="11.7109375" style="27" customWidth="1"/>
    <col min="13325" max="13547" width="9.140625" style="27"/>
    <col min="13548" max="13548" width="8.140625" style="27" bestFit="1" customWidth="1"/>
    <col min="13549" max="13549" width="17.5703125" style="27" customWidth="1"/>
    <col min="13550" max="13551" width="15.85546875" style="27" bestFit="1" customWidth="1"/>
    <col min="13552" max="13557" width="17.28515625" style="27" customWidth="1"/>
    <col min="13558" max="13558" width="21.85546875" style="27" customWidth="1"/>
    <col min="13559" max="13564" width="18.85546875" style="27" customWidth="1"/>
    <col min="13565" max="13569" width="14" style="27" customWidth="1"/>
    <col min="13570" max="13573" width="14.42578125" style="27" bestFit="1" customWidth="1"/>
    <col min="13574" max="13574" width="11.42578125" style="27" customWidth="1"/>
    <col min="13575" max="13575" width="16.42578125" style="27" customWidth="1"/>
    <col min="13576" max="13578" width="11.5703125" style="27" bestFit="1" customWidth="1"/>
    <col min="13579" max="13579" width="13.5703125" style="27" customWidth="1"/>
    <col min="13580" max="13580" width="11.7109375" style="27" customWidth="1"/>
    <col min="13581" max="13803" width="9.140625" style="27"/>
    <col min="13804" max="13804" width="8.140625" style="27" bestFit="1" customWidth="1"/>
    <col min="13805" max="13805" width="17.5703125" style="27" customWidth="1"/>
    <col min="13806" max="13807" width="15.85546875" style="27" bestFit="1" customWidth="1"/>
    <col min="13808" max="13813" width="17.28515625" style="27" customWidth="1"/>
    <col min="13814" max="13814" width="21.85546875" style="27" customWidth="1"/>
    <col min="13815" max="13820" width="18.85546875" style="27" customWidth="1"/>
    <col min="13821" max="13825" width="14" style="27" customWidth="1"/>
    <col min="13826" max="13829" width="14.42578125" style="27" bestFit="1" customWidth="1"/>
    <col min="13830" max="13830" width="11.42578125" style="27" customWidth="1"/>
    <col min="13831" max="13831" width="16.42578125" style="27" customWidth="1"/>
    <col min="13832" max="13834" width="11.5703125" style="27" bestFit="1" customWidth="1"/>
    <col min="13835" max="13835" width="13.5703125" style="27" customWidth="1"/>
    <col min="13836" max="13836" width="11.7109375" style="27" customWidth="1"/>
    <col min="13837" max="14059" width="9.140625" style="27"/>
    <col min="14060" max="14060" width="8.140625" style="27" bestFit="1" customWidth="1"/>
    <col min="14061" max="14061" width="17.5703125" style="27" customWidth="1"/>
    <col min="14062" max="14063" width="15.85546875" style="27" bestFit="1" customWidth="1"/>
    <col min="14064" max="14069" width="17.28515625" style="27" customWidth="1"/>
    <col min="14070" max="14070" width="21.85546875" style="27" customWidth="1"/>
    <col min="14071" max="14076" width="18.85546875" style="27" customWidth="1"/>
    <col min="14077" max="14081" width="14" style="27" customWidth="1"/>
    <col min="14082" max="14085" width="14.42578125" style="27" bestFit="1" customWidth="1"/>
    <col min="14086" max="14086" width="11.42578125" style="27" customWidth="1"/>
    <col min="14087" max="14087" width="16.42578125" style="27" customWidth="1"/>
    <col min="14088" max="14090" width="11.5703125" style="27" bestFit="1" customWidth="1"/>
    <col min="14091" max="14091" width="13.5703125" style="27" customWidth="1"/>
    <col min="14092" max="14092" width="11.7109375" style="27" customWidth="1"/>
    <col min="14093" max="14315" width="9.140625" style="27"/>
    <col min="14316" max="14316" width="8.140625" style="27" bestFit="1" customWidth="1"/>
    <col min="14317" max="14317" width="17.5703125" style="27" customWidth="1"/>
    <col min="14318" max="14319" width="15.85546875" style="27" bestFit="1" customWidth="1"/>
    <col min="14320" max="14325" width="17.28515625" style="27" customWidth="1"/>
    <col min="14326" max="14326" width="21.85546875" style="27" customWidth="1"/>
    <col min="14327" max="14332" width="18.85546875" style="27" customWidth="1"/>
    <col min="14333" max="14337" width="14" style="27" customWidth="1"/>
    <col min="14338" max="14341" width="14.42578125" style="27" bestFit="1" customWidth="1"/>
    <col min="14342" max="14342" width="11.42578125" style="27" customWidth="1"/>
    <col min="14343" max="14343" width="16.42578125" style="27" customWidth="1"/>
    <col min="14344" max="14346" width="11.5703125" style="27" bestFit="1" customWidth="1"/>
    <col min="14347" max="14347" width="13.5703125" style="27" customWidth="1"/>
    <col min="14348" max="14348" width="11.7109375" style="27" customWidth="1"/>
    <col min="14349" max="14571" width="9.140625" style="27"/>
    <col min="14572" max="14572" width="8.140625" style="27" bestFit="1" customWidth="1"/>
    <col min="14573" max="14573" width="17.5703125" style="27" customWidth="1"/>
    <col min="14574" max="14575" width="15.85546875" style="27" bestFit="1" customWidth="1"/>
    <col min="14576" max="14581" width="17.28515625" style="27" customWidth="1"/>
    <col min="14582" max="14582" width="21.85546875" style="27" customWidth="1"/>
    <col min="14583" max="14588" width="18.85546875" style="27" customWidth="1"/>
    <col min="14589" max="14593" width="14" style="27" customWidth="1"/>
    <col min="14594" max="14597" width="14.42578125" style="27" bestFit="1" customWidth="1"/>
    <col min="14598" max="14598" width="11.42578125" style="27" customWidth="1"/>
    <col min="14599" max="14599" width="16.42578125" style="27" customWidth="1"/>
    <col min="14600" max="14602" width="11.5703125" style="27" bestFit="1" customWidth="1"/>
    <col min="14603" max="14603" width="13.5703125" style="27" customWidth="1"/>
    <col min="14604" max="14604" width="11.7109375" style="27" customWidth="1"/>
    <col min="14605" max="14827" width="9.140625" style="27"/>
    <col min="14828" max="14828" width="8.140625" style="27" bestFit="1" customWidth="1"/>
    <col min="14829" max="14829" width="17.5703125" style="27" customWidth="1"/>
    <col min="14830" max="14831" width="15.85546875" style="27" bestFit="1" customWidth="1"/>
    <col min="14832" max="14837" width="17.28515625" style="27" customWidth="1"/>
    <col min="14838" max="14838" width="21.85546875" style="27" customWidth="1"/>
    <col min="14839" max="14844" width="18.85546875" style="27" customWidth="1"/>
    <col min="14845" max="14849" width="14" style="27" customWidth="1"/>
    <col min="14850" max="14853" width="14.42578125" style="27" bestFit="1" customWidth="1"/>
    <col min="14854" max="14854" width="11.42578125" style="27" customWidth="1"/>
    <col min="14855" max="14855" width="16.42578125" style="27" customWidth="1"/>
    <col min="14856" max="14858" width="11.5703125" style="27" bestFit="1" customWidth="1"/>
    <col min="14859" max="14859" width="13.5703125" style="27" customWidth="1"/>
    <col min="14860" max="14860" width="11.7109375" style="27" customWidth="1"/>
    <col min="14861" max="15083" width="9.140625" style="27"/>
    <col min="15084" max="15084" width="8.140625" style="27" bestFit="1" customWidth="1"/>
    <col min="15085" max="15085" width="17.5703125" style="27" customWidth="1"/>
    <col min="15086" max="15087" width="15.85546875" style="27" bestFit="1" customWidth="1"/>
    <col min="15088" max="15093" width="17.28515625" style="27" customWidth="1"/>
    <col min="15094" max="15094" width="21.85546875" style="27" customWidth="1"/>
    <col min="15095" max="15100" width="18.85546875" style="27" customWidth="1"/>
    <col min="15101" max="15105" width="14" style="27" customWidth="1"/>
    <col min="15106" max="15109" width="14.42578125" style="27" bestFit="1" customWidth="1"/>
    <col min="15110" max="15110" width="11.42578125" style="27" customWidth="1"/>
    <col min="15111" max="15111" width="16.42578125" style="27" customWidth="1"/>
    <col min="15112" max="15114" width="11.5703125" style="27" bestFit="1" customWidth="1"/>
    <col min="15115" max="15115" width="13.5703125" style="27" customWidth="1"/>
    <col min="15116" max="15116" width="11.7109375" style="27" customWidth="1"/>
    <col min="15117" max="15339" width="9.140625" style="27"/>
    <col min="15340" max="15340" width="8.140625" style="27" bestFit="1" customWidth="1"/>
    <col min="15341" max="15341" width="17.5703125" style="27" customWidth="1"/>
    <col min="15342" max="15343" width="15.85546875" style="27" bestFit="1" customWidth="1"/>
    <col min="15344" max="15349" width="17.28515625" style="27" customWidth="1"/>
    <col min="15350" max="15350" width="21.85546875" style="27" customWidth="1"/>
    <col min="15351" max="15356" width="18.85546875" style="27" customWidth="1"/>
    <col min="15357" max="15361" width="14" style="27" customWidth="1"/>
    <col min="15362" max="15365" width="14.42578125" style="27" bestFit="1" customWidth="1"/>
    <col min="15366" max="15366" width="11.42578125" style="27" customWidth="1"/>
    <col min="15367" max="15367" width="16.42578125" style="27" customWidth="1"/>
    <col min="15368" max="15370" width="11.5703125" style="27" bestFit="1" customWidth="1"/>
    <col min="15371" max="15371" width="13.5703125" style="27" customWidth="1"/>
    <col min="15372" max="15372" width="11.7109375" style="27" customWidth="1"/>
    <col min="15373" max="15595" width="9.140625" style="27"/>
    <col min="15596" max="15596" width="8.140625" style="27" bestFit="1" customWidth="1"/>
    <col min="15597" max="15597" width="17.5703125" style="27" customWidth="1"/>
    <col min="15598" max="15599" width="15.85546875" style="27" bestFit="1" customWidth="1"/>
    <col min="15600" max="15605" width="17.28515625" style="27" customWidth="1"/>
    <col min="15606" max="15606" width="21.85546875" style="27" customWidth="1"/>
    <col min="15607" max="15612" width="18.85546875" style="27" customWidth="1"/>
    <col min="15613" max="15617" width="14" style="27" customWidth="1"/>
    <col min="15618" max="15621" width="14.42578125" style="27" bestFit="1" customWidth="1"/>
    <col min="15622" max="15622" width="11.42578125" style="27" customWidth="1"/>
    <col min="15623" max="15623" width="16.42578125" style="27" customWidth="1"/>
    <col min="15624" max="15626" width="11.5703125" style="27" bestFit="1" customWidth="1"/>
    <col min="15627" max="15627" width="13.5703125" style="27" customWidth="1"/>
    <col min="15628" max="15628" width="11.7109375" style="27" customWidth="1"/>
    <col min="15629" max="15851" width="9.140625" style="27"/>
    <col min="15852" max="15852" width="8.140625" style="27" bestFit="1" customWidth="1"/>
    <col min="15853" max="15853" width="17.5703125" style="27" customWidth="1"/>
    <col min="15854" max="15855" width="15.85546875" style="27" bestFit="1" customWidth="1"/>
    <col min="15856" max="15861" width="17.28515625" style="27" customWidth="1"/>
    <col min="15862" max="15862" width="21.85546875" style="27" customWidth="1"/>
    <col min="15863" max="15868" width="18.85546875" style="27" customWidth="1"/>
    <col min="15869" max="15873" width="14" style="27" customWidth="1"/>
    <col min="15874" max="15877" width="14.42578125" style="27" bestFit="1" customWidth="1"/>
    <col min="15878" max="15878" width="11.42578125" style="27" customWidth="1"/>
    <col min="15879" max="15879" width="16.42578125" style="27" customWidth="1"/>
    <col min="15880" max="15882" width="11.5703125" style="27" bestFit="1" customWidth="1"/>
    <col min="15883" max="15883" width="13.5703125" style="27" customWidth="1"/>
    <col min="15884" max="15884" width="11.7109375" style="27" customWidth="1"/>
    <col min="15885" max="16107" width="9.140625" style="27"/>
    <col min="16108" max="16108" width="8.140625" style="27" bestFit="1" customWidth="1"/>
    <col min="16109" max="16109" width="17.5703125" style="27" customWidth="1"/>
    <col min="16110" max="16111" width="15.85546875" style="27" bestFit="1" customWidth="1"/>
    <col min="16112" max="16117" width="17.28515625" style="27" customWidth="1"/>
    <col min="16118" max="16118" width="21.85546875" style="27" customWidth="1"/>
    <col min="16119" max="16124" width="18.85546875" style="27" customWidth="1"/>
    <col min="16125" max="16129" width="14" style="27" customWidth="1"/>
    <col min="16130" max="16133" width="14.42578125" style="27" bestFit="1" customWidth="1"/>
    <col min="16134" max="16134" width="11.42578125" style="27" customWidth="1"/>
    <col min="16135" max="16135" width="16.42578125" style="27" customWidth="1"/>
    <col min="16136" max="16138" width="11.5703125" style="27" bestFit="1" customWidth="1"/>
    <col min="16139" max="16139" width="13.5703125" style="27" customWidth="1"/>
    <col min="16140" max="16140" width="11.7109375" style="27" customWidth="1"/>
    <col min="16141" max="16384" width="9.140625" style="27"/>
  </cols>
  <sheetData>
    <row r="1" spans="1:26" x14ac:dyDescent="0.2">
      <c r="A1" s="28" t="s">
        <v>42</v>
      </c>
      <c r="B1" s="29" t="s">
        <v>45</v>
      </c>
      <c r="C1" s="29" t="s">
        <v>45</v>
      </c>
      <c r="D1" s="29" t="s">
        <v>45</v>
      </c>
      <c r="E1" s="29" t="s">
        <v>45</v>
      </c>
      <c r="F1" s="28" t="s">
        <v>45</v>
      </c>
      <c r="G1" s="28" t="s">
        <v>45</v>
      </c>
      <c r="H1" s="28" t="s">
        <v>45</v>
      </c>
      <c r="I1" s="28" t="s">
        <v>45</v>
      </c>
      <c r="J1" s="28" t="s">
        <v>45</v>
      </c>
      <c r="K1" s="28" t="s">
        <v>45</v>
      </c>
      <c r="L1" s="28" t="s">
        <v>45</v>
      </c>
      <c r="M1" s="28" t="s">
        <v>45</v>
      </c>
      <c r="N1" s="28" t="s">
        <v>45</v>
      </c>
      <c r="O1" s="28" t="s">
        <v>45</v>
      </c>
      <c r="P1" s="28" t="s">
        <v>45</v>
      </c>
      <c r="Q1" s="28" t="s">
        <v>45</v>
      </c>
      <c r="R1" s="28" t="s">
        <v>45</v>
      </c>
      <c r="S1" s="28" t="s">
        <v>45</v>
      </c>
      <c r="T1" s="28" t="s">
        <v>45</v>
      </c>
      <c r="U1" s="28" t="s">
        <v>45</v>
      </c>
      <c r="V1" s="28" t="s">
        <v>45</v>
      </c>
      <c r="W1" s="28" t="s">
        <v>45</v>
      </c>
      <c r="X1" s="28" t="s">
        <v>45</v>
      </c>
      <c r="Y1" s="28" t="s">
        <v>45</v>
      </c>
      <c r="Z1" s="28" t="s">
        <v>45</v>
      </c>
    </row>
    <row r="2" spans="1:26" x14ac:dyDescent="0.2">
      <c r="A2" s="28" t="s">
        <v>46</v>
      </c>
      <c r="B2" s="29" t="s">
        <v>48</v>
      </c>
      <c r="C2" s="29" t="s">
        <v>48</v>
      </c>
      <c r="D2" s="29" t="s">
        <v>48</v>
      </c>
      <c r="E2" s="29" t="s">
        <v>48</v>
      </c>
      <c r="F2" s="28" t="s">
        <v>49</v>
      </c>
      <c r="G2" s="28" t="s">
        <v>49</v>
      </c>
      <c r="H2" s="28" t="s">
        <v>49</v>
      </c>
      <c r="I2" s="28" t="s">
        <v>49</v>
      </c>
      <c r="J2" s="28" t="s">
        <v>49</v>
      </c>
      <c r="K2" s="28" t="s">
        <v>49</v>
      </c>
      <c r="L2" s="28" t="s">
        <v>49</v>
      </c>
      <c r="M2" s="28" t="s">
        <v>49</v>
      </c>
      <c r="N2" s="28" t="s">
        <v>49</v>
      </c>
      <c r="O2" s="28" t="s">
        <v>49</v>
      </c>
      <c r="P2" s="28" t="s">
        <v>49</v>
      </c>
      <c r="Q2" s="28" t="s">
        <v>49</v>
      </c>
      <c r="R2" s="28" t="s">
        <v>49</v>
      </c>
      <c r="S2" s="28" t="s">
        <v>49</v>
      </c>
      <c r="T2" s="28" t="s">
        <v>49</v>
      </c>
      <c r="U2" s="28" t="s">
        <v>49</v>
      </c>
      <c r="V2" s="28" t="s">
        <v>49</v>
      </c>
      <c r="W2" s="28" t="s">
        <v>49</v>
      </c>
      <c r="X2" s="28" t="s">
        <v>49</v>
      </c>
      <c r="Y2" s="28" t="s">
        <v>49</v>
      </c>
      <c r="Z2" s="28" t="s">
        <v>49</v>
      </c>
    </row>
    <row r="3" spans="1:26" x14ac:dyDescent="0.2">
      <c r="A3" s="28" t="s">
        <v>47</v>
      </c>
      <c r="B3" s="29">
        <v>1998</v>
      </c>
      <c r="C3" s="29">
        <v>1999</v>
      </c>
      <c r="D3" s="29">
        <v>2000</v>
      </c>
      <c r="E3" s="29">
        <v>2001</v>
      </c>
      <c r="F3" s="28">
        <v>2002</v>
      </c>
      <c r="G3" s="28">
        <v>2003</v>
      </c>
      <c r="H3" s="28">
        <v>2004</v>
      </c>
      <c r="I3" s="28">
        <v>2005</v>
      </c>
      <c r="J3" s="28">
        <v>2006</v>
      </c>
      <c r="K3" s="28">
        <v>2007</v>
      </c>
      <c r="L3" s="28">
        <v>2008</v>
      </c>
      <c r="M3" s="28">
        <v>2009</v>
      </c>
      <c r="N3" s="28">
        <v>2010</v>
      </c>
      <c r="O3" s="28">
        <v>2011</v>
      </c>
      <c r="P3" s="28">
        <v>2012</v>
      </c>
      <c r="Q3" s="28">
        <v>2013</v>
      </c>
      <c r="R3" s="28">
        <v>2014</v>
      </c>
      <c r="S3" s="28">
        <v>2015</v>
      </c>
      <c r="T3" s="28">
        <v>2016</v>
      </c>
      <c r="U3" s="28">
        <v>2017</v>
      </c>
      <c r="V3" s="28">
        <v>2018</v>
      </c>
      <c r="W3" s="28">
        <v>2019</v>
      </c>
      <c r="X3" s="28">
        <v>2020</v>
      </c>
      <c r="Y3" s="28">
        <v>2021</v>
      </c>
      <c r="Z3" s="28">
        <v>2022</v>
      </c>
    </row>
    <row r="4" spans="1:26" x14ac:dyDescent="0.2">
      <c r="A4" s="38" t="s">
        <v>50</v>
      </c>
      <c r="B4" s="38">
        <f t="shared" ref="B4:T4" si="0">+C4-1</f>
        <v>2000</v>
      </c>
      <c r="C4" s="38">
        <f t="shared" si="0"/>
        <v>2001</v>
      </c>
      <c r="D4" s="38">
        <f t="shared" si="0"/>
        <v>2002</v>
      </c>
      <c r="E4" s="38">
        <f t="shared" si="0"/>
        <v>2003</v>
      </c>
      <c r="F4" s="38">
        <f t="shared" si="0"/>
        <v>2004</v>
      </c>
      <c r="G4" s="38">
        <f t="shared" si="0"/>
        <v>2005</v>
      </c>
      <c r="H4" s="38">
        <f t="shared" si="0"/>
        <v>2006</v>
      </c>
      <c r="I4" s="38">
        <f t="shared" si="0"/>
        <v>2007</v>
      </c>
      <c r="J4" s="38">
        <f t="shared" si="0"/>
        <v>2008</v>
      </c>
      <c r="K4" s="38">
        <f t="shared" si="0"/>
        <v>2009</v>
      </c>
      <c r="L4" s="38">
        <f t="shared" si="0"/>
        <v>2010</v>
      </c>
      <c r="M4" s="38">
        <f t="shared" si="0"/>
        <v>2011</v>
      </c>
      <c r="N4" s="38">
        <f t="shared" si="0"/>
        <v>2012</v>
      </c>
      <c r="O4" s="38">
        <f t="shared" si="0"/>
        <v>2013</v>
      </c>
      <c r="P4" s="38">
        <f t="shared" si="0"/>
        <v>2014</v>
      </c>
      <c r="Q4" s="38">
        <f t="shared" si="0"/>
        <v>2015</v>
      </c>
      <c r="R4" s="38">
        <f t="shared" si="0"/>
        <v>2016</v>
      </c>
      <c r="S4" s="38">
        <f t="shared" si="0"/>
        <v>2017</v>
      </c>
      <c r="T4" s="38">
        <f t="shared" si="0"/>
        <v>2018</v>
      </c>
      <c r="U4" s="38">
        <f>+V4-1</f>
        <v>2019</v>
      </c>
      <c r="V4" s="38">
        <v>2020</v>
      </c>
      <c r="W4" s="38">
        <v>2021</v>
      </c>
      <c r="X4" s="38">
        <v>2022</v>
      </c>
      <c r="Y4" s="38">
        <v>2023</v>
      </c>
      <c r="Z4" s="38">
        <v>2024</v>
      </c>
    </row>
    <row r="5" spans="1:26" x14ac:dyDescent="0.2">
      <c r="A5" s="30">
        <v>0</v>
      </c>
      <c r="B5" s="31">
        <f>+'[1]Expectativas (2)'!B7</f>
        <v>68.098887097698238</v>
      </c>
      <c r="C5" s="31">
        <f>+'[1]Expectativas (2)'!C7</f>
        <v>68.349999999999994</v>
      </c>
      <c r="D5" s="31">
        <f>+'[1]Expectativas (2)'!D7</f>
        <v>68.619845717287404</v>
      </c>
      <c r="E5" s="31">
        <v>68.877900061716787</v>
      </c>
      <c r="F5" s="32">
        <v>71.037503282711853</v>
      </c>
      <c r="G5" s="32">
        <v>71.3</v>
      </c>
      <c r="H5" s="32">
        <v>71.7</v>
      </c>
      <c r="I5" s="32">
        <v>71.900000000000006</v>
      </c>
      <c r="J5" s="32">
        <v>72.3</v>
      </c>
      <c r="K5" s="32">
        <v>72.599999999999994</v>
      </c>
      <c r="L5" s="32">
        <v>72.900000000000006</v>
      </c>
      <c r="M5" s="32">
        <v>73.2</v>
      </c>
      <c r="N5" s="32">
        <v>73.483574030442213</v>
      </c>
      <c r="O5" s="32">
        <v>74.133199523441846</v>
      </c>
      <c r="P5" s="32">
        <v>74.599999999999994</v>
      </c>
      <c r="Q5" s="32">
        <v>74.900000000000006</v>
      </c>
      <c r="R5" s="32"/>
      <c r="S5" s="32">
        <v>75.491737777276171</v>
      </c>
      <c r="T5" s="32">
        <v>75.770249666004119</v>
      </c>
      <c r="U5" s="32">
        <v>76.048006641514519</v>
      </c>
      <c r="V5" s="32">
        <v>76.3</v>
      </c>
      <c r="W5" s="53">
        <v>76.553479166495237</v>
      </c>
      <c r="X5" s="53">
        <v>76.792897719749405</v>
      </c>
      <c r="Y5" s="53">
        <v>77.027213449757895</v>
      </c>
      <c r="Z5" s="53">
        <v>75.453004787631201</v>
      </c>
    </row>
    <row r="6" spans="1:26" x14ac:dyDescent="0.2">
      <c r="A6" s="33">
        <v>1</v>
      </c>
      <c r="B6" s="34">
        <f>+'[1]Expectativas (2)'!B8</f>
        <v>69.626831545225471</v>
      </c>
      <c r="C6" s="34">
        <f>+'[1]Expectativas (2)'!C8</f>
        <v>69.81</v>
      </c>
      <c r="D6" s="34">
        <f>+'[1]Expectativas (2)'!D8</f>
        <v>70.010851859010444</v>
      </c>
      <c r="E6" s="34">
        <v>70.203170029511313</v>
      </c>
      <c r="F6" s="35">
        <v>72.107894242367834</v>
      </c>
      <c r="G6" s="35">
        <v>72.400000000000006</v>
      </c>
      <c r="H6" s="35">
        <v>72.599999999999994</v>
      </c>
      <c r="I6" s="35">
        <v>72.8</v>
      </c>
      <c r="J6" s="35">
        <v>73.099999999999994</v>
      </c>
      <c r="K6" s="35">
        <v>73.400000000000006</v>
      </c>
      <c r="L6" s="35">
        <v>73.599999999999994</v>
      </c>
      <c r="M6" s="35">
        <v>73.900000000000006</v>
      </c>
      <c r="N6" s="35">
        <v>74.106263283259722</v>
      </c>
      <c r="O6" s="35">
        <v>74.347676356461363</v>
      </c>
      <c r="P6" s="35">
        <v>74.8</v>
      </c>
      <c r="Q6" s="35">
        <v>75</v>
      </c>
      <c r="R6" s="35"/>
      <c r="S6" s="35">
        <v>75.548695046487651</v>
      </c>
      <c r="T6" s="35">
        <v>75.790141294131047</v>
      </c>
      <c r="U6" s="35">
        <v>76.033573135095068</v>
      </c>
      <c r="V6" s="35">
        <v>76.3</v>
      </c>
      <c r="W6" s="54">
        <v>76.477405074782112</v>
      </c>
      <c r="X6" s="54">
        <v>76.689742247012774</v>
      </c>
      <c r="Y6" s="54">
        <v>76.899046784425337</v>
      </c>
      <c r="Z6" s="54">
        <v>75.432801049437899</v>
      </c>
    </row>
    <row r="7" spans="1:26" x14ac:dyDescent="0.2">
      <c r="A7" s="30">
        <v>2</v>
      </c>
      <c r="B7" s="31">
        <f>+'[1]Expectativas (2)'!B9</f>
        <v>68.794294133601824</v>
      </c>
      <c r="C7" s="31">
        <f>+'[1]Expectativas (2)'!C9</f>
        <v>68.98</v>
      </c>
      <c r="D7" s="31">
        <f>+'[1]Expectativas (2)'!D9</f>
        <v>69.168754050315258</v>
      </c>
      <c r="E7" s="31">
        <v>69.355509927784823</v>
      </c>
      <c r="F7" s="32">
        <v>71.305953127314993</v>
      </c>
      <c r="G7" s="32">
        <v>71.599999999999994</v>
      </c>
      <c r="H7" s="32">
        <v>71.8</v>
      </c>
      <c r="I7" s="32">
        <v>72</v>
      </c>
      <c r="J7" s="32">
        <v>72.3</v>
      </c>
      <c r="K7" s="32">
        <v>72.599999999999994</v>
      </c>
      <c r="L7" s="32">
        <v>72.8</v>
      </c>
      <c r="M7" s="32">
        <v>73</v>
      </c>
      <c r="N7" s="32">
        <v>73.255686477493825</v>
      </c>
      <c r="O7" s="32">
        <v>73.425052067082234</v>
      </c>
      <c r="P7" s="32">
        <v>73.8</v>
      </c>
      <c r="Q7" s="32">
        <v>74.099999999999994</v>
      </c>
      <c r="R7" s="32"/>
      <c r="S7" s="32">
        <v>74.616416403337368</v>
      </c>
      <c r="T7" s="32">
        <v>74.856293740659083</v>
      </c>
      <c r="U7" s="32">
        <v>75.09770672345546</v>
      </c>
      <c r="V7" s="32">
        <v>75.3</v>
      </c>
      <c r="W7" s="53">
        <v>75.537944512358024</v>
      </c>
      <c r="X7" s="53">
        <v>75.74990976977675</v>
      </c>
      <c r="Y7" s="53">
        <v>75.958838638977966</v>
      </c>
      <c r="Z7" s="53">
        <v>74.499996911964502</v>
      </c>
    </row>
    <row r="8" spans="1:26" x14ac:dyDescent="0.2">
      <c r="A8" s="33">
        <v>3</v>
      </c>
      <c r="B8" s="34">
        <f>+'[1]Expectativas (2)'!B10</f>
        <v>67.881032394697201</v>
      </c>
      <c r="C8" s="34">
        <f>+'[1]Expectativas (2)'!C10</f>
        <v>68.06</v>
      </c>
      <c r="D8" s="34">
        <f>+'[1]Expectativas (2)'!D10</f>
        <v>68.251478037705937</v>
      </c>
      <c r="E8" s="34">
        <v>68.436214764696729</v>
      </c>
      <c r="F8" s="35">
        <v>70.412070576446368</v>
      </c>
      <c r="G8" s="35">
        <v>70.7</v>
      </c>
      <c r="H8" s="35">
        <v>70.900000000000006</v>
      </c>
      <c r="I8" s="35">
        <v>71.099999999999994</v>
      </c>
      <c r="J8" s="35">
        <v>71.400000000000006</v>
      </c>
      <c r="K8" s="35">
        <v>71.7</v>
      </c>
      <c r="L8" s="35">
        <v>71.8</v>
      </c>
      <c r="M8" s="35">
        <v>72.099999999999994</v>
      </c>
      <c r="N8" s="35">
        <v>72.333980492671017</v>
      </c>
      <c r="O8" s="35">
        <v>72.473584655982307</v>
      </c>
      <c r="P8" s="35">
        <v>72.900000000000006</v>
      </c>
      <c r="Q8" s="35">
        <v>73.2</v>
      </c>
      <c r="R8" s="35"/>
      <c r="S8" s="35">
        <v>73.659310647494692</v>
      </c>
      <c r="T8" s="35">
        <v>73.898609327037306</v>
      </c>
      <c r="U8" s="35">
        <v>74.138630593550829</v>
      </c>
      <c r="V8" s="35">
        <v>74.400000000000006</v>
      </c>
      <c r="W8" s="54">
        <v>74.576840828318367</v>
      </c>
      <c r="X8" s="54">
        <v>74.78810881368284</v>
      </c>
      <c r="Y8" s="54">
        <v>74.996334379025413</v>
      </c>
      <c r="Z8" s="54">
        <v>73.550045091553898</v>
      </c>
    </row>
    <row r="9" spans="1:26" x14ac:dyDescent="0.2">
      <c r="A9" s="30">
        <v>4</v>
      </c>
      <c r="B9" s="31">
        <f>+'[1]Expectativas (2)'!B11</f>
        <v>66.942817648950964</v>
      </c>
      <c r="C9" s="31">
        <f>+'[1]Expectativas (2)'!C11</f>
        <v>67.12</v>
      </c>
      <c r="D9" s="31">
        <f>+'[1]Expectativas (2)'!D11</f>
        <v>67.309928194419825</v>
      </c>
      <c r="E9" s="31">
        <v>67.494752499321535</v>
      </c>
      <c r="F9" s="32">
        <v>69.489068697274476</v>
      </c>
      <c r="G9" s="32">
        <v>69.8</v>
      </c>
      <c r="H9" s="32">
        <v>70</v>
      </c>
      <c r="I9" s="32">
        <v>70.2</v>
      </c>
      <c r="J9" s="32">
        <v>70.5</v>
      </c>
      <c r="K9" s="32">
        <v>70.7</v>
      </c>
      <c r="L9" s="32">
        <v>70.900000000000006</v>
      </c>
      <c r="M9" s="32">
        <v>71.099999999999994</v>
      </c>
      <c r="N9" s="32">
        <v>71.385467965594103</v>
      </c>
      <c r="O9" s="32">
        <v>71.50968730633565</v>
      </c>
      <c r="P9" s="32">
        <v>71.900000000000006</v>
      </c>
      <c r="Q9" s="32">
        <v>72.2</v>
      </c>
      <c r="R9" s="32"/>
      <c r="S9" s="32">
        <v>72.691447413767293</v>
      </c>
      <c r="T9" s="32">
        <v>72.930516756332906</v>
      </c>
      <c r="U9" s="32">
        <v>73.169447000192108</v>
      </c>
      <c r="V9" s="32">
        <v>73.400000000000006</v>
      </c>
      <c r="W9" s="53">
        <v>73.606267360035872</v>
      </c>
      <c r="X9" s="53">
        <v>73.816789124258818</v>
      </c>
      <c r="Y9" s="53">
        <v>74.02426169572135</v>
      </c>
      <c r="Z9" s="53">
        <v>72.587596496356795</v>
      </c>
    </row>
    <row r="10" spans="1:26" x14ac:dyDescent="0.2">
      <c r="A10" s="33">
        <v>5</v>
      </c>
      <c r="B10" s="34">
        <f>+'[1]Expectativas (2)'!B12</f>
        <v>65.997556702608421</v>
      </c>
      <c r="C10" s="34">
        <f>+'[1]Expectativas (2)'!C12</f>
        <v>66.17</v>
      </c>
      <c r="D10" s="34">
        <f>+'[1]Expectativas (2)'!D12</f>
        <v>66.36074235861237</v>
      </c>
      <c r="E10" s="34">
        <v>66.54068698576404</v>
      </c>
      <c r="F10" s="35">
        <v>68.547394155874414</v>
      </c>
      <c r="G10" s="35">
        <v>68.8</v>
      </c>
      <c r="H10" s="35">
        <v>69</v>
      </c>
      <c r="I10" s="35">
        <v>69.2</v>
      </c>
      <c r="J10" s="35">
        <v>69.5</v>
      </c>
      <c r="K10" s="35">
        <v>69.7</v>
      </c>
      <c r="L10" s="35">
        <v>69.900000000000006</v>
      </c>
      <c r="M10" s="35">
        <v>70.2</v>
      </c>
      <c r="N10" s="35">
        <v>70.423012981633221</v>
      </c>
      <c r="O10" s="35">
        <v>70.538685862873763</v>
      </c>
      <c r="P10" s="35">
        <v>71</v>
      </c>
      <c r="Q10" s="35">
        <v>71.2</v>
      </c>
      <c r="R10" s="35"/>
      <c r="S10" s="35">
        <v>71.717415080112843</v>
      </c>
      <c r="T10" s="35">
        <v>71.956421944229973</v>
      </c>
      <c r="U10" s="35">
        <v>72.194445091533311</v>
      </c>
      <c r="V10" s="35">
        <v>72.400000000000006</v>
      </c>
      <c r="W10" s="54">
        <v>72.630225854214473</v>
      </c>
      <c r="X10" s="54">
        <v>72.840010357363624</v>
      </c>
      <c r="Y10" s="54">
        <v>73.04673930607396</v>
      </c>
      <c r="Z10" s="54">
        <v>71.616222407263606</v>
      </c>
    </row>
    <row r="11" spans="1:26" x14ac:dyDescent="0.2">
      <c r="A11" s="30">
        <v>6</v>
      </c>
      <c r="B11" s="31">
        <f>+'[1]Expectativas (2)'!B13</f>
        <v>65.041491804720295</v>
      </c>
      <c r="C11" s="31">
        <f>+'[1]Expectativas (2)'!C13</f>
        <v>65.22</v>
      </c>
      <c r="D11" s="31">
        <f>+'[1]Expectativas (2)'!D13</f>
        <v>65.4022607829056</v>
      </c>
      <c r="E11" s="31">
        <v>65.577831384287521</v>
      </c>
      <c r="F11" s="32">
        <v>67.588128493611279</v>
      </c>
      <c r="G11" s="32">
        <v>67.8</v>
      </c>
      <c r="H11" s="32">
        <v>68.099999999999994</v>
      </c>
      <c r="I11" s="32">
        <v>68.3</v>
      </c>
      <c r="J11" s="32">
        <v>68.5</v>
      </c>
      <c r="K11" s="32">
        <v>68.8</v>
      </c>
      <c r="L11" s="32">
        <v>69</v>
      </c>
      <c r="M11" s="32">
        <v>69.2</v>
      </c>
      <c r="N11" s="32">
        <v>69.452146284334233</v>
      </c>
      <c r="O11" s="32">
        <v>69.563083719621616</v>
      </c>
      <c r="P11" s="32">
        <v>70</v>
      </c>
      <c r="Q11" s="32">
        <v>70.2</v>
      </c>
      <c r="R11" s="32"/>
      <c r="S11" s="32">
        <v>70.739382633965619</v>
      </c>
      <c r="T11" s="32">
        <v>70.978415888105673</v>
      </c>
      <c r="U11" s="32">
        <v>71.215658149544396</v>
      </c>
      <c r="V11" s="32">
        <v>71.400000000000006</v>
      </c>
      <c r="W11" s="53">
        <v>71.650620247047826</v>
      </c>
      <c r="X11" s="53">
        <v>71.85969296026569</v>
      </c>
      <c r="Y11" s="53">
        <v>72.065704449493012</v>
      </c>
      <c r="Z11" s="53">
        <v>70.638611312327399</v>
      </c>
    </row>
    <row r="12" spans="1:26" x14ac:dyDescent="0.2">
      <c r="A12" s="33">
        <v>7</v>
      </c>
      <c r="B12" s="34">
        <f>+'[1]Expectativas (2)'!B14</f>
        <v>64.075720871020707</v>
      </c>
      <c r="C12" s="34">
        <f>+'[1]Expectativas (2)'!C14</f>
        <v>64.25</v>
      </c>
      <c r="D12" s="34">
        <f>+'[1]Expectativas (2)'!D14</f>
        <v>64.435323968855371</v>
      </c>
      <c r="E12" s="34">
        <v>64.609190171832822</v>
      </c>
      <c r="F12" s="35">
        <v>66.617111846239595</v>
      </c>
      <c r="G12" s="35">
        <v>66.900000000000006</v>
      </c>
      <c r="H12" s="35">
        <v>67.099999999999994</v>
      </c>
      <c r="I12" s="35">
        <v>67.3</v>
      </c>
      <c r="J12" s="35">
        <v>67.599999999999994</v>
      </c>
      <c r="K12" s="35">
        <v>67.8</v>
      </c>
      <c r="L12" s="35">
        <v>68</v>
      </c>
      <c r="M12" s="35">
        <v>68.2</v>
      </c>
      <c r="N12" s="35">
        <v>68.475786850885385</v>
      </c>
      <c r="O12" s="35">
        <v>68.584321948283048</v>
      </c>
      <c r="P12" s="35">
        <v>69</v>
      </c>
      <c r="Q12" s="35">
        <v>69.3</v>
      </c>
      <c r="R12" s="35"/>
      <c r="S12" s="35">
        <v>69.758608412427563</v>
      </c>
      <c r="T12" s="35">
        <v>69.997714316960455</v>
      </c>
      <c r="U12" s="35">
        <v>70.234267861956354</v>
      </c>
      <c r="V12" s="35">
        <v>70.5</v>
      </c>
      <c r="W12" s="54">
        <v>70.668561481498571</v>
      </c>
      <c r="X12" s="54">
        <v>70.876952230357858</v>
      </c>
      <c r="Y12" s="54">
        <v>71.082276718097646</v>
      </c>
      <c r="Z12" s="54">
        <v>69.656783286821295</v>
      </c>
    </row>
    <row r="13" spans="1:26" x14ac:dyDescent="0.2">
      <c r="A13" s="30">
        <v>8</v>
      </c>
      <c r="B13" s="31">
        <f>+'[1]Expectativas (2)'!B15</f>
        <v>63.102538935109465</v>
      </c>
      <c r="C13" s="31">
        <f>+'[1]Expectativas (2)'!C15</f>
        <v>63.28</v>
      </c>
      <c r="D13" s="31">
        <f>+'[1]Expectativas (2)'!D15</f>
        <v>63.461222366840445</v>
      </c>
      <c r="E13" s="31">
        <v>63.636078799248168</v>
      </c>
      <c r="F13" s="32">
        <v>65.640205655418484</v>
      </c>
      <c r="G13" s="32">
        <v>65.900000000000006</v>
      </c>
      <c r="H13" s="32">
        <v>66.099999999999994</v>
      </c>
      <c r="I13" s="32">
        <v>66.3</v>
      </c>
      <c r="J13" s="32">
        <v>66.599999999999994</v>
      </c>
      <c r="K13" s="32">
        <v>66.8</v>
      </c>
      <c r="L13" s="32">
        <v>67</v>
      </c>
      <c r="M13" s="32">
        <v>67.3</v>
      </c>
      <c r="N13" s="32">
        <v>67.495715096469993</v>
      </c>
      <c r="O13" s="32">
        <v>67.603369563825851</v>
      </c>
      <c r="P13" s="32">
        <v>68</v>
      </c>
      <c r="Q13" s="32">
        <v>68.3</v>
      </c>
      <c r="R13" s="32"/>
      <c r="S13" s="32">
        <v>68.775948373155117</v>
      </c>
      <c r="T13" s="32">
        <v>69.015143825539297</v>
      </c>
      <c r="U13" s="32">
        <v>69.251077932761888</v>
      </c>
      <c r="V13" s="32">
        <v>69.5</v>
      </c>
      <c r="W13" s="53">
        <v>69.684808873764752</v>
      </c>
      <c r="X13" s="53">
        <v>69.892547311847096</v>
      </c>
      <c r="Y13" s="53">
        <v>70.097214887470329</v>
      </c>
      <c r="Z13" s="53">
        <v>68.672252522995905</v>
      </c>
    </row>
    <row r="14" spans="1:26" x14ac:dyDescent="0.2">
      <c r="A14" s="33">
        <v>9</v>
      </c>
      <c r="B14" s="34">
        <f>+'[1]Expectativas (2)'!B16</f>
        <v>62.12424977308941</v>
      </c>
      <c r="C14" s="34">
        <f>+'[1]Expectativas (2)'!C16</f>
        <v>62.3</v>
      </c>
      <c r="D14" s="34">
        <f>+'[1]Expectativas (2)'!D16</f>
        <v>62.481833770503741</v>
      </c>
      <c r="E14" s="34">
        <v>62.658906004113526</v>
      </c>
      <c r="F14" s="35">
        <v>64.661183248762683</v>
      </c>
      <c r="G14" s="35">
        <v>64.900000000000006</v>
      </c>
      <c r="H14" s="35">
        <v>65.099999999999994</v>
      </c>
      <c r="I14" s="35">
        <v>65.3</v>
      </c>
      <c r="J14" s="35">
        <v>65.599999999999994</v>
      </c>
      <c r="K14" s="35">
        <v>65.8</v>
      </c>
      <c r="L14" s="35">
        <v>66</v>
      </c>
      <c r="M14" s="35">
        <v>66.3</v>
      </c>
      <c r="N14" s="35">
        <v>66.513171060169157</v>
      </c>
      <c r="O14" s="35">
        <v>66.620984762115597</v>
      </c>
      <c r="P14" s="35">
        <v>67</v>
      </c>
      <c r="Q14" s="35">
        <v>67.3</v>
      </c>
      <c r="R14" s="35"/>
      <c r="S14" s="35">
        <v>67.792082970668375</v>
      </c>
      <c r="T14" s="35">
        <v>68.031358647065517</v>
      </c>
      <c r="U14" s="35">
        <v>68.266725114709587</v>
      </c>
      <c r="V14" s="35">
        <v>68.5</v>
      </c>
      <c r="W14" s="54">
        <v>68.69996756637272</v>
      </c>
      <c r="X14" s="54">
        <v>68.907081022927187</v>
      </c>
      <c r="Y14" s="54">
        <v>69.111119200054176</v>
      </c>
      <c r="Z14" s="54">
        <v>67.686181030243503</v>
      </c>
    </row>
    <row r="15" spans="1:26" x14ac:dyDescent="0.2">
      <c r="A15" s="30">
        <v>10</v>
      </c>
      <c r="B15" s="31">
        <f>+'[1]Expectativas (2)'!B17</f>
        <v>61.143156043709546</v>
      </c>
      <c r="C15" s="31">
        <f>+'[1]Expectativas (2)'!C17</f>
        <v>61.32</v>
      </c>
      <c r="D15" s="31">
        <f>+'[1]Expectativas (2)'!D17</f>
        <v>61.499626102746141</v>
      </c>
      <c r="E15" s="31">
        <v>61.678783806086265</v>
      </c>
      <c r="F15" s="32">
        <v>63.681177669177153</v>
      </c>
      <c r="G15" s="32">
        <v>63.9</v>
      </c>
      <c r="H15" s="32">
        <v>64.2</v>
      </c>
      <c r="I15" s="32">
        <v>64.400000000000006</v>
      </c>
      <c r="J15" s="32">
        <v>64.599999999999994</v>
      </c>
      <c r="K15" s="32">
        <v>64.8</v>
      </c>
      <c r="L15" s="32">
        <v>65.099999999999994</v>
      </c>
      <c r="M15" s="32">
        <v>65.3</v>
      </c>
      <c r="N15" s="32">
        <v>65.529154956947934</v>
      </c>
      <c r="O15" s="32">
        <v>65.637864100287871</v>
      </c>
      <c r="P15" s="32">
        <v>66</v>
      </c>
      <c r="Q15" s="32">
        <v>66.3</v>
      </c>
      <c r="R15" s="32"/>
      <c r="S15" s="32">
        <v>66.80764874816731</v>
      </c>
      <c r="T15" s="32">
        <v>67.046965431127219</v>
      </c>
      <c r="U15" s="32">
        <v>67.281800630972739</v>
      </c>
      <c r="V15" s="32">
        <v>67.5</v>
      </c>
      <c r="W15" s="53">
        <v>67.714602821963098</v>
      </c>
      <c r="X15" s="53">
        <v>67.921114780316387</v>
      </c>
      <c r="Y15" s="53">
        <v>68.124546966047518</v>
      </c>
      <c r="Z15" s="53">
        <v>66.699538914684496</v>
      </c>
    </row>
    <row r="16" spans="1:26" x14ac:dyDescent="0.2">
      <c r="A16" s="33">
        <v>11</v>
      </c>
      <c r="B16" s="34">
        <f>+'[1]Expectativas (2)'!B18</f>
        <v>60.161569901835257</v>
      </c>
      <c r="C16" s="34">
        <f>+'[1]Expectativas (2)'!C18</f>
        <v>60.33</v>
      </c>
      <c r="D16" s="34">
        <f>+'[1]Expectativas (2)'!D18</f>
        <v>60.516931612399958</v>
      </c>
      <c r="E16" s="34">
        <v>60.695605512473918</v>
      </c>
      <c r="F16" s="35">
        <v>62.700526228561081</v>
      </c>
      <c r="G16" s="35">
        <v>62.9</v>
      </c>
      <c r="H16" s="35">
        <v>63.2</v>
      </c>
      <c r="I16" s="35">
        <v>63.4</v>
      </c>
      <c r="J16" s="35">
        <v>63.6</v>
      </c>
      <c r="K16" s="35">
        <v>63.8</v>
      </c>
      <c r="L16" s="35">
        <v>64.099999999999994</v>
      </c>
      <c r="M16" s="35">
        <v>64.3</v>
      </c>
      <c r="N16" s="35">
        <v>64.544618464642014</v>
      </c>
      <c r="O16" s="35">
        <v>64.654755933734137</v>
      </c>
      <c r="P16" s="35">
        <v>65.099999999999994</v>
      </c>
      <c r="Q16" s="35">
        <v>65.3</v>
      </c>
      <c r="R16" s="35"/>
      <c r="S16" s="35">
        <v>65.823340512309912</v>
      </c>
      <c r="T16" s="35">
        <v>66.062618610659399</v>
      </c>
      <c r="U16" s="35">
        <v>66.296942935550206</v>
      </c>
      <c r="V16" s="35">
        <v>66.5</v>
      </c>
      <c r="W16" s="54">
        <v>66.729327971138432</v>
      </c>
      <c r="X16" s="54">
        <v>66.935256372998268</v>
      </c>
      <c r="Y16" s="54">
        <v>67.138100209459381</v>
      </c>
      <c r="Z16" s="54">
        <v>65.713241490716797</v>
      </c>
    </row>
    <row r="17" spans="1:26" x14ac:dyDescent="0.2">
      <c r="A17" s="30">
        <v>12</v>
      </c>
      <c r="B17" s="31">
        <f>+'[1]Expectativas (2)'!B19</f>
        <v>59.181580999131889</v>
      </c>
      <c r="C17" s="31">
        <f>+'[1]Expectativas (2)'!C19</f>
        <v>59.35</v>
      </c>
      <c r="D17" s="31">
        <f>+'[1]Expectativas (2)'!D19</f>
        <v>59.535843833606613</v>
      </c>
      <c r="E17" s="31">
        <v>59.714030405655905</v>
      </c>
      <c r="F17" s="32">
        <v>61.721324039567101</v>
      </c>
      <c r="G17" s="32">
        <v>62</v>
      </c>
      <c r="H17" s="32">
        <v>62.2</v>
      </c>
      <c r="I17" s="32">
        <v>62.4</v>
      </c>
      <c r="J17" s="32">
        <v>62.7</v>
      </c>
      <c r="K17" s="32">
        <v>62.9</v>
      </c>
      <c r="L17" s="32">
        <v>63.1</v>
      </c>
      <c r="M17" s="32">
        <v>63.3</v>
      </c>
      <c r="N17" s="32">
        <v>63.560625853738948</v>
      </c>
      <c r="O17" s="32">
        <v>63.672247029624515</v>
      </c>
      <c r="P17" s="32">
        <v>64.099999999999994</v>
      </c>
      <c r="Q17" s="32">
        <v>64.3</v>
      </c>
      <c r="R17" s="32"/>
      <c r="S17" s="32">
        <v>64.84001605466058</v>
      </c>
      <c r="T17" s="32">
        <v>65.079116296426605</v>
      </c>
      <c r="U17" s="32">
        <v>65.312930907219268</v>
      </c>
      <c r="V17" s="32">
        <v>65.5</v>
      </c>
      <c r="W17" s="53">
        <v>65.74489326480851</v>
      </c>
      <c r="X17" s="53">
        <v>65.95024805548826</v>
      </c>
      <c r="Y17" s="53">
        <v>66.152513075247072</v>
      </c>
      <c r="Z17" s="53">
        <v>64.728300568372404</v>
      </c>
    </row>
    <row r="18" spans="1:26" x14ac:dyDescent="0.2">
      <c r="A18" s="33">
        <v>13</v>
      </c>
      <c r="B18" s="34">
        <f>+'[1]Expectativas (2)'!B20</f>
        <v>58.205816855386843</v>
      </c>
      <c r="C18" s="34">
        <f>+'[1]Expectativas (2)'!C20</f>
        <v>58.38</v>
      </c>
      <c r="D18" s="34">
        <f>+'[1]Expectativas (2)'!D20</f>
        <v>58.558963468574746</v>
      </c>
      <c r="E18" s="34">
        <v>58.736652299908783</v>
      </c>
      <c r="F18" s="35">
        <v>60.745884476193623</v>
      </c>
      <c r="G18" s="35">
        <v>61</v>
      </c>
      <c r="H18" s="35">
        <v>61.2</v>
      </c>
      <c r="I18" s="35">
        <v>61.4</v>
      </c>
      <c r="J18" s="35">
        <v>61.7</v>
      </c>
      <c r="K18" s="35">
        <v>61.9</v>
      </c>
      <c r="L18" s="35">
        <v>62.1</v>
      </c>
      <c r="M18" s="35">
        <v>62.3</v>
      </c>
      <c r="N18" s="35">
        <v>62.578530475997901</v>
      </c>
      <c r="O18" s="35">
        <v>62.691890963561484</v>
      </c>
      <c r="P18" s="35">
        <v>63.1</v>
      </c>
      <c r="Q18" s="35">
        <v>63.4</v>
      </c>
      <c r="R18" s="35"/>
      <c r="S18" s="35">
        <v>63.858826340745054</v>
      </c>
      <c r="T18" s="35">
        <v>64.097517569035844</v>
      </c>
      <c r="U18" s="35">
        <v>64.330797690701061</v>
      </c>
      <c r="V18" s="35">
        <v>64.5</v>
      </c>
      <c r="W18" s="54">
        <v>64.762294673629526</v>
      </c>
      <c r="X18" s="54">
        <v>64.967073937052703</v>
      </c>
      <c r="Y18" s="54">
        <v>65.168757937077132</v>
      </c>
      <c r="Z18" s="54">
        <v>63.745963411488297</v>
      </c>
    </row>
    <row r="19" spans="1:26" x14ac:dyDescent="0.2">
      <c r="A19" s="30">
        <v>14</v>
      </c>
      <c r="B19" s="31">
        <f>+'[1]Expectativas (2)'!B21</f>
        <v>57.236121360355682</v>
      </c>
      <c r="C19" s="31">
        <f>+'[1]Expectativas (2)'!C21</f>
        <v>57.41</v>
      </c>
      <c r="D19" s="31">
        <f>+'[1]Expectativas (2)'!D21</f>
        <v>57.588109773088391</v>
      </c>
      <c r="E19" s="31">
        <v>57.765288787942048</v>
      </c>
      <c r="F19" s="32">
        <v>59.775979307188663</v>
      </c>
      <c r="G19" s="32">
        <v>60</v>
      </c>
      <c r="H19" s="32">
        <v>60.2</v>
      </c>
      <c r="I19" s="32">
        <v>60.4</v>
      </c>
      <c r="J19" s="32">
        <v>60.7</v>
      </c>
      <c r="K19" s="32">
        <v>60.9</v>
      </c>
      <c r="L19" s="32">
        <v>61.1</v>
      </c>
      <c r="M19" s="32">
        <v>61.4</v>
      </c>
      <c r="N19" s="32">
        <v>61.599566015270121</v>
      </c>
      <c r="O19" s="32">
        <v>61.715091557707346</v>
      </c>
      <c r="P19" s="32">
        <v>62.1</v>
      </c>
      <c r="Q19" s="32">
        <v>62.4</v>
      </c>
      <c r="R19" s="32"/>
      <c r="S19" s="32">
        <v>62.88139492398188</v>
      </c>
      <c r="T19" s="32">
        <v>63.119302173493089</v>
      </c>
      <c r="U19" s="32">
        <v>63.351985454331242</v>
      </c>
      <c r="V19" s="32">
        <v>63.6</v>
      </c>
      <c r="W19" s="53">
        <v>63.782921798247301</v>
      </c>
      <c r="X19" s="53">
        <v>63.987105573690123</v>
      </c>
      <c r="Y19" s="53">
        <v>64.188188898986638</v>
      </c>
      <c r="Z19" s="53">
        <v>62.767892868509598</v>
      </c>
    </row>
    <row r="20" spans="1:26" x14ac:dyDescent="0.2">
      <c r="A20" s="33">
        <v>15</v>
      </c>
      <c r="B20" s="34">
        <f>+'[1]Expectativas (2)'!B22</f>
        <v>56.274115137974469</v>
      </c>
      <c r="C20" s="34">
        <f>+'[1]Expectativas (2)'!C22</f>
        <v>56.44</v>
      </c>
      <c r="D20" s="34">
        <f>+'[1]Expectativas (2)'!D22</f>
        <v>56.624875803885921</v>
      </c>
      <c r="E20" s="34">
        <v>56.801528878931151</v>
      </c>
      <c r="F20" s="35">
        <v>58.814979563075219</v>
      </c>
      <c r="G20" s="35">
        <v>59.1</v>
      </c>
      <c r="H20" s="35">
        <v>59.3</v>
      </c>
      <c r="I20" s="35">
        <v>59.5</v>
      </c>
      <c r="J20" s="35">
        <v>59.7</v>
      </c>
      <c r="K20" s="35">
        <v>59.9</v>
      </c>
      <c r="L20" s="35">
        <v>60.2</v>
      </c>
      <c r="M20" s="35">
        <v>60.4</v>
      </c>
      <c r="N20" s="35">
        <v>60.628361800506354</v>
      </c>
      <c r="O20" s="35">
        <v>60.746552280435317</v>
      </c>
      <c r="P20" s="35">
        <v>61.2</v>
      </c>
      <c r="Q20" s="35">
        <v>61.4</v>
      </c>
      <c r="R20" s="35"/>
      <c r="S20" s="35">
        <v>61.910077335623541</v>
      </c>
      <c r="T20" s="35">
        <v>62.146599261632346</v>
      </c>
      <c r="U20" s="35">
        <v>62.378566698641514</v>
      </c>
      <c r="V20" s="35">
        <v>62.6</v>
      </c>
      <c r="W20" s="54">
        <v>62.808769137906772</v>
      </c>
      <c r="X20" s="54">
        <v>63.012309544448108</v>
      </c>
      <c r="Y20" s="54">
        <v>63.212746076354101</v>
      </c>
      <c r="Z20" s="54">
        <v>61.796213552032199</v>
      </c>
    </row>
    <row r="21" spans="1:26" x14ac:dyDescent="0.2">
      <c r="A21" s="30">
        <v>16</v>
      </c>
      <c r="B21" s="31">
        <f>+'[1]Expectativas (2)'!B23</f>
        <v>55.320734746599371</v>
      </c>
      <c r="C21" s="31">
        <f>+'[1]Expectativas (2)'!C23</f>
        <v>55.49</v>
      </c>
      <c r="D21" s="31">
        <f>+'[1]Expectativas (2)'!D23</f>
        <v>55.670185150452852</v>
      </c>
      <c r="E21" s="31">
        <v>55.846292193057302</v>
      </c>
      <c r="F21" s="32">
        <v>57.86285750824166</v>
      </c>
      <c r="G21" s="32">
        <v>58.1</v>
      </c>
      <c r="H21" s="32">
        <v>58.3</v>
      </c>
      <c r="I21" s="32">
        <v>58.5</v>
      </c>
      <c r="J21" s="32">
        <v>58.8</v>
      </c>
      <c r="K21" s="32">
        <v>59</v>
      </c>
      <c r="L21" s="32">
        <v>59.2</v>
      </c>
      <c r="M21" s="32">
        <v>59.4</v>
      </c>
      <c r="N21" s="32">
        <v>59.670549273220651</v>
      </c>
      <c r="O21" s="32">
        <v>59.795710443812958</v>
      </c>
      <c r="P21" s="32">
        <v>60.2</v>
      </c>
      <c r="Q21" s="32">
        <v>60.5</v>
      </c>
      <c r="R21" s="32"/>
      <c r="S21" s="32">
        <v>60.956059382623977</v>
      </c>
      <c r="T21" s="32">
        <v>61.191288932828677</v>
      </c>
      <c r="U21" s="32">
        <v>61.422557381100496</v>
      </c>
      <c r="V21" s="32">
        <v>61.6</v>
      </c>
      <c r="W21" s="53">
        <v>61.851367016782163</v>
      </c>
      <c r="X21" s="53">
        <v>62.054091007393275</v>
      </c>
      <c r="Y21" s="53">
        <v>62.253694566033936</v>
      </c>
      <c r="Z21" s="53">
        <v>60.833460863547799</v>
      </c>
    </row>
    <row r="22" spans="1:26" x14ac:dyDescent="0.2">
      <c r="A22" s="33">
        <v>17</v>
      </c>
      <c r="B22" s="34">
        <f>+'[1]Expectativas (2)'!B24</f>
        <v>54.376032737667941</v>
      </c>
      <c r="C22" s="34">
        <f>+'[1]Expectativas (2)'!C24</f>
        <v>54.54</v>
      </c>
      <c r="D22" s="34">
        <f>+'[1]Expectativas (2)'!D24</f>
        <v>54.724102247716402</v>
      </c>
      <c r="E22" s="34">
        <v>54.899639588036891</v>
      </c>
      <c r="F22" s="35">
        <v>56.925314743646368</v>
      </c>
      <c r="G22" s="35">
        <v>57.2</v>
      </c>
      <c r="H22" s="35">
        <v>57.4</v>
      </c>
      <c r="I22" s="35">
        <v>57.6</v>
      </c>
      <c r="J22" s="35">
        <v>57.8</v>
      </c>
      <c r="K22" s="35">
        <v>58</v>
      </c>
      <c r="L22" s="35">
        <v>58.3</v>
      </c>
      <c r="M22" s="35">
        <v>58.5</v>
      </c>
      <c r="N22" s="35">
        <v>58.722066895637262</v>
      </c>
      <c r="O22" s="35">
        <v>58.85590818102667</v>
      </c>
      <c r="P22" s="35">
        <v>59.3</v>
      </c>
      <c r="Q22" s="35">
        <v>59.5</v>
      </c>
      <c r="R22" s="35"/>
      <c r="S22" s="35">
        <v>60.012288007479967</v>
      </c>
      <c r="T22" s="35">
        <v>60.245975777521458</v>
      </c>
      <c r="U22" s="35">
        <v>60.476481959637439</v>
      </c>
      <c r="V22" s="35">
        <v>60.7</v>
      </c>
      <c r="W22" s="54">
        <v>60.903534233681377</v>
      </c>
      <c r="X22" s="54">
        <v>61.105346017713472</v>
      </c>
      <c r="Y22" s="54">
        <v>61.30400947721634</v>
      </c>
      <c r="Z22" s="54">
        <v>59.882006453371098</v>
      </c>
    </row>
    <row r="23" spans="1:26" x14ac:dyDescent="0.2">
      <c r="A23" s="30">
        <v>18</v>
      </c>
      <c r="B23" s="31">
        <f>+'[1]Expectativas (2)'!B25</f>
        <v>53.43912990502055</v>
      </c>
      <c r="C23" s="31">
        <f>+'[1]Expectativas (2)'!C25</f>
        <v>53.61</v>
      </c>
      <c r="D23" s="31">
        <f>+'[1]Expectativas (2)'!D25</f>
        <v>53.785787716899677</v>
      </c>
      <c r="E23" s="31">
        <v>53.960728553685527</v>
      </c>
      <c r="F23" s="32">
        <v>55.997385888595311</v>
      </c>
      <c r="G23" s="32">
        <v>56.2</v>
      </c>
      <c r="H23" s="32">
        <v>56.4</v>
      </c>
      <c r="I23" s="32">
        <v>56.7</v>
      </c>
      <c r="J23" s="32">
        <v>56.9</v>
      </c>
      <c r="K23" s="32">
        <v>57.1</v>
      </c>
      <c r="L23" s="32">
        <v>57.3</v>
      </c>
      <c r="M23" s="32">
        <v>57.6</v>
      </c>
      <c r="N23" s="32">
        <v>57.781897317079427</v>
      </c>
      <c r="O23" s="32">
        <v>57.925460713534754</v>
      </c>
      <c r="P23" s="32">
        <v>58.3</v>
      </c>
      <c r="Q23" s="32">
        <v>58.6</v>
      </c>
      <c r="R23" s="32"/>
      <c r="S23" s="32">
        <v>59.077229472411929</v>
      </c>
      <c r="T23" s="32">
        <v>59.309240170323719</v>
      </c>
      <c r="U23" s="32">
        <v>59.538857842226001</v>
      </c>
      <c r="V23" s="32">
        <v>59.8</v>
      </c>
      <c r="W23" s="53">
        <v>59.963850095208208</v>
      </c>
      <c r="X23" s="53">
        <v>60.164649536605282</v>
      </c>
      <c r="Y23" s="53">
        <v>60.362274590146875</v>
      </c>
      <c r="Z23" s="53">
        <v>58.943150069481199</v>
      </c>
    </row>
    <row r="24" spans="1:26" x14ac:dyDescent="0.2">
      <c r="A24" s="33">
        <v>19</v>
      </c>
      <c r="B24" s="34">
        <f>+'[1]Expectativas (2)'!B26</f>
        <v>52.508556602843043</v>
      </c>
      <c r="C24" s="34">
        <f>+'[1]Expectativas (2)'!C26</f>
        <v>52.68</v>
      </c>
      <c r="D24" s="34">
        <f>+'[1]Expectativas (2)'!D26</f>
        <v>52.853824611556654</v>
      </c>
      <c r="E24" s="34">
        <v>53.02813891484189</v>
      </c>
      <c r="F24" s="35">
        <v>55.077157007135696</v>
      </c>
      <c r="G24" s="35">
        <v>55.3</v>
      </c>
      <c r="H24" s="35">
        <v>55.5</v>
      </c>
      <c r="I24" s="35">
        <v>55.7</v>
      </c>
      <c r="J24" s="35">
        <v>56</v>
      </c>
      <c r="K24" s="35">
        <v>56.2</v>
      </c>
      <c r="L24" s="35">
        <v>56.4</v>
      </c>
      <c r="M24" s="35">
        <v>56.6</v>
      </c>
      <c r="N24" s="35">
        <v>56.848379084634203</v>
      </c>
      <c r="O24" s="35">
        <v>57.001817005507895</v>
      </c>
      <c r="P24" s="35">
        <v>57.4</v>
      </c>
      <c r="Q24" s="35">
        <v>57.7</v>
      </c>
      <c r="R24" s="35"/>
      <c r="S24" s="35">
        <v>58.148557837633227</v>
      </c>
      <c r="T24" s="35">
        <v>58.378906782471972</v>
      </c>
      <c r="U24" s="35">
        <v>58.60743149841025</v>
      </c>
      <c r="V24" s="35">
        <v>58.8</v>
      </c>
      <c r="W24" s="54">
        <v>59.030154449205433</v>
      </c>
      <c r="X24" s="54">
        <v>59.229839704408541</v>
      </c>
      <c r="Y24" s="54">
        <v>59.426344058239714</v>
      </c>
      <c r="Z24" s="54">
        <v>58.016430880452504</v>
      </c>
    </row>
    <row r="25" spans="1:26" x14ac:dyDescent="0.2">
      <c r="A25" s="30">
        <v>20</v>
      </c>
      <c r="B25" s="31">
        <f>+'[1]Expectativas (2)'!B27</f>
        <v>51.583112207802436</v>
      </c>
      <c r="C25" s="31">
        <f>+'[1]Expectativas (2)'!C27</f>
        <v>51.75</v>
      </c>
      <c r="D25" s="31">
        <f>+'[1]Expectativas (2)'!D27</f>
        <v>51.927038707004115</v>
      </c>
      <c r="E25" s="31">
        <v>52.100691838796742</v>
      </c>
      <c r="F25" s="32">
        <v>54.163037987510492</v>
      </c>
      <c r="G25" s="32">
        <v>54.4</v>
      </c>
      <c r="H25" s="32">
        <v>54.6</v>
      </c>
      <c r="I25" s="32">
        <v>54.8</v>
      </c>
      <c r="J25" s="32">
        <v>55.1</v>
      </c>
      <c r="K25" s="32">
        <v>55.3</v>
      </c>
      <c r="L25" s="32">
        <v>55.5</v>
      </c>
      <c r="M25" s="32">
        <v>55.7</v>
      </c>
      <c r="N25" s="32">
        <v>55.920111901508207</v>
      </c>
      <c r="O25" s="32">
        <v>56.082896828875434</v>
      </c>
      <c r="P25" s="32">
        <v>56.5</v>
      </c>
      <c r="Q25" s="32">
        <v>56.7</v>
      </c>
      <c r="R25" s="32"/>
      <c r="S25" s="32">
        <v>57.224375574090033</v>
      </c>
      <c r="T25" s="32">
        <v>57.45318017692194</v>
      </c>
      <c r="U25" s="32">
        <v>57.680361990301108</v>
      </c>
      <c r="V25" s="32">
        <v>57.9</v>
      </c>
      <c r="W25" s="53">
        <v>58.10067766621642</v>
      </c>
      <c r="X25" s="53">
        <v>58.299150667079189</v>
      </c>
      <c r="Y25" s="53">
        <v>58.494463228151929</v>
      </c>
      <c r="Z25" s="53">
        <v>57.099276562601403</v>
      </c>
    </row>
    <row r="26" spans="1:26" x14ac:dyDescent="0.2">
      <c r="A26" s="33">
        <v>21</v>
      </c>
      <c r="B26" s="34">
        <f>+'[1]Expectativas (2)'!B28</f>
        <v>50.662733727442188</v>
      </c>
      <c r="C26" s="34">
        <f>+'[1]Expectativas (2)'!C28</f>
        <v>50.83</v>
      </c>
      <c r="D26" s="34">
        <f>+'[1]Expectativas (2)'!D28</f>
        <v>51.00539426586775</v>
      </c>
      <c r="E26" s="34">
        <v>51.178354797323422</v>
      </c>
      <c r="F26" s="35">
        <v>53.25490962900389</v>
      </c>
      <c r="G26" s="35">
        <v>53.5</v>
      </c>
      <c r="H26" s="35">
        <v>53.7</v>
      </c>
      <c r="I26" s="35">
        <v>53.9</v>
      </c>
      <c r="J26" s="35">
        <v>54.1</v>
      </c>
      <c r="K26" s="35">
        <v>54.3</v>
      </c>
      <c r="L26" s="35">
        <v>54.5</v>
      </c>
      <c r="M26" s="35">
        <v>54.8</v>
      </c>
      <c r="N26" s="35">
        <v>54.997013461405778</v>
      </c>
      <c r="O26" s="35">
        <v>55.168452977811832</v>
      </c>
      <c r="P26" s="35">
        <v>55.6</v>
      </c>
      <c r="Q26" s="35">
        <v>55.8</v>
      </c>
      <c r="R26" s="35"/>
      <c r="S26" s="35">
        <v>56.304443342033153</v>
      </c>
      <c r="T26" s="35">
        <v>56.531865357405906</v>
      </c>
      <c r="U26" s="35">
        <v>56.757425522435085</v>
      </c>
      <c r="V26" s="35">
        <v>57</v>
      </c>
      <c r="W26" s="54">
        <v>57.175209829723073</v>
      </c>
      <c r="X26" s="54">
        <v>57.37236189228355</v>
      </c>
      <c r="Y26" s="54">
        <v>57.566420258302756</v>
      </c>
      <c r="Z26" s="54">
        <v>56.1882551972136</v>
      </c>
    </row>
    <row r="27" spans="1:26" x14ac:dyDescent="0.2">
      <c r="A27" s="30">
        <v>22</v>
      </c>
      <c r="B27" s="31">
        <f>+'[1]Expectativas (2)'!B29</f>
        <v>49.747340565983087</v>
      </c>
      <c r="C27" s="31">
        <f>+'[1]Expectativas (2)'!C29</f>
        <v>49.91</v>
      </c>
      <c r="D27" s="31">
        <f>+'[1]Expectativas (2)'!D29</f>
        <v>50.08877273967267</v>
      </c>
      <c r="E27" s="31">
        <v>50.261003283296105</v>
      </c>
      <c r="F27" s="32">
        <v>52.352571575908385</v>
      </c>
      <c r="G27" s="32">
        <v>52.6</v>
      </c>
      <c r="H27" s="32">
        <v>52.8</v>
      </c>
      <c r="I27" s="32">
        <v>53</v>
      </c>
      <c r="J27" s="32">
        <v>53.2</v>
      </c>
      <c r="K27" s="32">
        <v>53.4</v>
      </c>
      <c r="L27" s="32">
        <v>53.6</v>
      </c>
      <c r="M27" s="32">
        <v>53.9</v>
      </c>
      <c r="N27" s="32">
        <v>54.078856133916233</v>
      </c>
      <c r="O27" s="32">
        <v>54.258263954371259</v>
      </c>
      <c r="P27" s="32">
        <v>54.7</v>
      </c>
      <c r="Q27" s="32">
        <v>54.9</v>
      </c>
      <c r="R27" s="32"/>
      <c r="S27" s="32">
        <v>55.388555932104765</v>
      </c>
      <c r="T27" s="32">
        <v>55.614720799165738</v>
      </c>
      <c r="U27" s="32">
        <v>55.838419152795971</v>
      </c>
      <c r="V27" s="32">
        <v>56</v>
      </c>
      <c r="W27" s="53">
        <v>56.253542628739289</v>
      </c>
      <c r="X27" s="53">
        <v>56.449276884516493</v>
      </c>
      <c r="Y27" s="53">
        <v>56.642014901855553</v>
      </c>
      <c r="Z27" s="53">
        <v>55.280072217860599</v>
      </c>
    </row>
    <row r="28" spans="1:26" x14ac:dyDescent="0.2">
      <c r="A28" s="33">
        <v>23</v>
      </c>
      <c r="B28" s="34">
        <f>+'[1]Expectativas (2)'!B30</f>
        <v>48.83571591151842</v>
      </c>
      <c r="C28" s="34">
        <f>+'[1]Expectativas (2)'!C30</f>
        <v>49</v>
      </c>
      <c r="D28" s="34">
        <f>+'[1]Expectativas (2)'!D30</f>
        <v>49.175843151734348</v>
      </c>
      <c r="E28" s="34">
        <v>49.347282928603505</v>
      </c>
      <c r="F28" s="35">
        <v>51.454286026039632</v>
      </c>
      <c r="G28" s="35">
        <v>51.7</v>
      </c>
      <c r="H28" s="35">
        <v>51.9</v>
      </c>
      <c r="I28" s="35">
        <v>52.1</v>
      </c>
      <c r="J28" s="35">
        <v>52.3</v>
      </c>
      <c r="K28" s="35">
        <v>52.5</v>
      </c>
      <c r="L28" s="35">
        <v>52.7</v>
      </c>
      <c r="M28" s="35">
        <v>52.9</v>
      </c>
      <c r="N28" s="35">
        <v>53.163951904061292</v>
      </c>
      <c r="O28" s="35">
        <v>53.350370543720352</v>
      </c>
      <c r="P28" s="35">
        <v>53.8</v>
      </c>
      <c r="Q28" s="35">
        <v>54</v>
      </c>
      <c r="R28" s="35"/>
      <c r="S28" s="35">
        <v>54.474945863350932</v>
      </c>
      <c r="T28" s="35">
        <v>54.699901886024968</v>
      </c>
      <c r="U28" s="35">
        <v>54.921601683491161</v>
      </c>
      <c r="V28" s="35">
        <v>55.1</v>
      </c>
      <c r="W28" s="54">
        <v>55.333962904599012</v>
      </c>
      <c r="X28" s="54">
        <v>55.528234433880144</v>
      </c>
      <c r="Y28" s="54">
        <v>55.719571737776377</v>
      </c>
      <c r="Z28" s="54">
        <v>54.372427701172903</v>
      </c>
    </row>
    <row r="29" spans="1:26" x14ac:dyDescent="0.2">
      <c r="A29" s="30">
        <v>24</v>
      </c>
      <c r="B29" s="31">
        <f>+'[1]Expectativas (2)'!B31</f>
        <v>47.926406194321586</v>
      </c>
      <c r="C29" s="31">
        <f>+'[1]Expectativas (2)'!C31</f>
        <v>48.09</v>
      </c>
      <c r="D29" s="31">
        <f>+'[1]Expectativas (2)'!D31</f>
        <v>48.265002981280453</v>
      </c>
      <c r="E29" s="31">
        <v>48.435561985768196</v>
      </c>
      <c r="F29" s="32">
        <v>50.557974725396711</v>
      </c>
      <c r="G29" s="32">
        <v>50.8</v>
      </c>
      <c r="H29" s="32">
        <v>51</v>
      </c>
      <c r="I29" s="32">
        <v>51.2</v>
      </c>
      <c r="J29" s="32">
        <v>51.4</v>
      </c>
      <c r="K29" s="32">
        <v>51.6</v>
      </c>
      <c r="L29" s="32">
        <v>51.8</v>
      </c>
      <c r="M29" s="32">
        <v>52</v>
      </c>
      <c r="N29" s="32">
        <v>52.250270935339735</v>
      </c>
      <c r="O29" s="32">
        <v>52.442480719040205</v>
      </c>
      <c r="P29" s="32">
        <v>52.8</v>
      </c>
      <c r="Q29" s="32">
        <v>53.1</v>
      </c>
      <c r="R29" s="32"/>
      <c r="S29" s="32">
        <v>53.561548686474609</v>
      </c>
      <c r="T29" s="32">
        <v>53.785232330714088</v>
      </c>
      <c r="U29" s="32">
        <v>54.004935612169596</v>
      </c>
      <c r="V29" s="32">
        <v>54.2</v>
      </c>
      <c r="W29" s="53">
        <v>54.414462067429632</v>
      </c>
      <c r="X29" s="53">
        <v>54.607292991745517</v>
      </c>
      <c r="Y29" s="53">
        <v>54.797129923244746</v>
      </c>
      <c r="Z29" s="53">
        <v>53.464213924751498</v>
      </c>
    </row>
    <row r="30" spans="1:26" x14ac:dyDescent="0.2">
      <c r="A30" s="33">
        <v>25</v>
      </c>
      <c r="B30" s="34">
        <f>+'[1]Expectativas (2)'!B32</f>
        <v>47.018371832059508</v>
      </c>
      <c r="C30" s="34">
        <f>+'[1]Expectativas (2)'!C32</f>
        <v>47.18</v>
      </c>
      <c r="D30" s="34">
        <f>+'[1]Expectativas (2)'!D32</f>
        <v>47.35511753345677</v>
      </c>
      <c r="E30" s="34">
        <v>47.524688286191513</v>
      </c>
      <c r="F30" s="35">
        <v>49.662152254820292</v>
      </c>
      <c r="G30" s="35">
        <v>49.9</v>
      </c>
      <c r="H30" s="35">
        <v>50.1</v>
      </c>
      <c r="I30" s="35">
        <v>50.3</v>
      </c>
      <c r="J30" s="35">
        <v>50.5</v>
      </c>
      <c r="K30" s="35">
        <v>50.7</v>
      </c>
      <c r="L30" s="35">
        <v>50.9</v>
      </c>
      <c r="M30" s="35">
        <v>51.1</v>
      </c>
      <c r="N30" s="35">
        <v>51.336375969631433</v>
      </c>
      <c r="O30" s="35">
        <v>51.532993217199483</v>
      </c>
      <c r="P30" s="35">
        <v>51.9</v>
      </c>
      <c r="Q30" s="35">
        <v>52.2</v>
      </c>
      <c r="R30" s="35"/>
      <c r="S30" s="35">
        <v>52.646912575116751</v>
      </c>
      <c r="T30" s="35">
        <v>52.869186803080552</v>
      </c>
      <c r="U30" s="35">
        <v>53.086990792689775</v>
      </c>
      <c r="V30" s="35">
        <v>53.3</v>
      </c>
      <c r="W30" s="54">
        <v>53.493632990077359</v>
      </c>
      <c r="X30" s="54">
        <v>53.685089151398628</v>
      </c>
      <c r="Y30" s="54">
        <v>53.873318392746228</v>
      </c>
      <c r="Z30" s="54">
        <v>52.555010341086899</v>
      </c>
    </row>
    <row r="31" spans="1:26" x14ac:dyDescent="0.2">
      <c r="A31" s="30">
        <v>26</v>
      </c>
      <c r="B31" s="31">
        <f>+'[1]Expectativas (2)'!B33</f>
        <v>46.111235006484186</v>
      </c>
      <c r="C31" s="31">
        <f>+'[1]Expectativas (2)'!C33</f>
        <v>46.27</v>
      </c>
      <c r="D31" s="31">
        <f>+'[1]Expectativas (2)'!D33</f>
        <v>46.445770036968831</v>
      </c>
      <c r="E31" s="31">
        <v>46.614236612173364</v>
      </c>
      <c r="F31" s="32">
        <v>48.766213105317128</v>
      </c>
      <c r="G31" s="32">
        <v>49</v>
      </c>
      <c r="H31" s="32">
        <v>49.2</v>
      </c>
      <c r="I31" s="32">
        <v>49.4</v>
      </c>
      <c r="J31" s="32">
        <v>49.6</v>
      </c>
      <c r="K31" s="32">
        <v>49.8</v>
      </c>
      <c r="L31" s="32">
        <v>50</v>
      </c>
      <c r="M31" s="32">
        <v>50.2</v>
      </c>
      <c r="N31" s="32">
        <v>50.421747034154947</v>
      </c>
      <c r="O31" s="32">
        <v>50.621187725140892</v>
      </c>
      <c r="P31" s="32">
        <v>51</v>
      </c>
      <c r="Q31" s="32">
        <v>51.3</v>
      </c>
      <c r="R31" s="32"/>
      <c r="S31" s="32">
        <v>51.730381573708421</v>
      </c>
      <c r="T31" s="32">
        <v>51.951087370285435</v>
      </c>
      <c r="U31" s="32">
        <v>52.167128828998727</v>
      </c>
      <c r="V31" s="32">
        <v>52.4</v>
      </c>
      <c r="W31" s="53">
        <v>52.570855381463417</v>
      </c>
      <c r="X31" s="53">
        <v>52.761028214262545</v>
      </c>
      <c r="Y31" s="53">
        <v>52.947540728999847</v>
      </c>
      <c r="Z31" s="53">
        <v>51.644849412043897</v>
      </c>
    </row>
    <row r="32" spans="1:26" x14ac:dyDescent="0.2">
      <c r="A32" s="33">
        <v>27</v>
      </c>
      <c r="B32" s="34">
        <f>+'[1]Expectativas (2)'!B34</f>
        <v>45.205118331987698</v>
      </c>
      <c r="C32" s="34">
        <f>+'[1]Expectativas (2)'!C34</f>
        <v>45.37</v>
      </c>
      <c r="D32" s="34">
        <f>+'[1]Expectativas (2)'!D34</f>
        <v>45.537135908990443</v>
      </c>
      <c r="E32" s="34">
        <v>45.70439571595012</v>
      </c>
      <c r="F32" s="35">
        <v>47.870336460646165</v>
      </c>
      <c r="G32" s="35">
        <v>48.1</v>
      </c>
      <c r="H32" s="35">
        <v>48.3</v>
      </c>
      <c r="I32" s="35">
        <v>48.5</v>
      </c>
      <c r="J32" s="35">
        <v>48.7</v>
      </c>
      <c r="K32" s="35">
        <v>48.9</v>
      </c>
      <c r="L32" s="35">
        <v>49.1</v>
      </c>
      <c r="M32" s="35">
        <v>49.3</v>
      </c>
      <c r="N32" s="35">
        <v>49.506616383001358</v>
      </c>
      <c r="O32" s="35">
        <v>49.707342431104372</v>
      </c>
      <c r="P32" s="35">
        <v>50.1</v>
      </c>
      <c r="Q32" s="35">
        <v>50.4</v>
      </c>
      <c r="R32" s="35"/>
      <c r="S32" s="35">
        <v>50.812174769285768</v>
      </c>
      <c r="T32" s="35">
        <v>51.031193043175101</v>
      </c>
      <c r="U32" s="35">
        <v>51.245577403461944</v>
      </c>
      <c r="V32" s="35">
        <v>51.4</v>
      </c>
      <c r="W32" s="54">
        <v>51.646365293158134</v>
      </c>
      <c r="X32" s="54">
        <v>51.835326599343333</v>
      </c>
      <c r="Y32" s="54">
        <v>52.020035219369817</v>
      </c>
      <c r="Z32" s="54">
        <v>50.733828294149703</v>
      </c>
    </row>
    <row r="33" spans="1:26" x14ac:dyDescent="0.2">
      <c r="A33" s="30">
        <v>28</v>
      </c>
      <c r="B33" s="31">
        <f>+'[1]Expectativas (2)'!B35</f>
        <v>44.30016238819865</v>
      </c>
      <c r="C33" s="31">
        <f>+'[1]Expectativas (2)'!C35</f>
        <v>44.46</v>
      </c>
      <c r="D33" s="31">
        <f>+'[1]Expectativas (2)'!D35</f>
        <v>44.629464792140013</v>
      </c>
      <c r="E33" s="31">
        <v>44.795446213178856</v>
      </c>
      <c r="F33" s="32">
        <v>46.974863367504021</v>
      </c>
      <c r="G33" s="32">
        <v>47.2</v>
      </c>
      <c r="H33" s="32">
        <v>47.4</v>
      </c>
      <c r="I33" s="32">
        <v>47.6</v>
      </c>
      <c r="J33" s="32">
        <v>47.8</v>
      </c>
      <c r="K33" s="32">
        <v>48</v>
      </c>
      <c r="L33" s="32">
        <v>48.2</v>
      </c>
      <c r="M33" s="32">
        <v>48.4</v>
      </c>
      <c r="N33" s="32">
        <v>48.591308619913711</v>
      </c>
      <c r="O33" s="32">
        <v>48.792165932578534</v>
      </c>
      <c r="P33" s="32">
        <v>49.2</v>
      </c>
      <c r="Q33" s="32">
        <v>49.4</v>
      </c>
      <c r="R33" s="32"/>
      <c r="S33" s="32">
        <v>49.892868185288719</v>
      </c>
      <c r="T33" s="32">
        <v>50.110142697706472</v>
      </c>
      <c r="U33" s="32">
        <v>50.322913317174063</v>
      </c>
      <c r="V33" s="32">
        <v>50.5</v>
      </c>
      <c r="W33" s="53">
        <v>50.720739834413386</v>
      </c>
      <c r="X33" s="53">
        <v>50.908505789890214</v>
      </c>
      <c r="Y33" s="53">
        <v>51.091367773888784</v>
      </c>
      <c r="Z33" s="53">
        <v>49.822017409607597</v>
      </c>
    </row>
    <row r="34" spans="1:26" x14ac:dyDescent="0.2">
      <c r="A34" s="33">
        <v>29</v>
      </c>
      <c r="B34" s="34">
        <f>+'[1]Expectativas (2)'!B36</f>
        <v>43.396699626882736</v>
      </c>
      <c r="C34" s="34">
        <f>+'[1]Expectativas (2)'!C36</f>
        <v>43.55</v>
      </c>
      <c r="D34" s="34">
        <f>+'[1]Expectativas (2)'!D36</f>
        <v>43.723238870833406</v>
      </c>
      <c r="E34" s="34">
        <v>43.887911807697037</v>
      </c>
      <c r="F34" s="35">
        <v>46.080457947775763</v>
      </c>
      <c r="G34" s="35">
        <v>46.3</v>
      </c>
      <c r="H34" s="35">
        <v>46.5</v>
      </c>
      <c r="I34" s="35">
        <v>46.7</v>
      </c>
      <c r="J34" s="35">
        <v>46.9</v>
      </c>
      <c r="K34" s="35">
        <v>47.1</v>
      </c>
      <c r="L34" s="35">
        <v>47.3</v>
      </c>
      <c r="M34" s="35">
        <v>47.5</v>
      </c>
      <c r="N34" s="35">
        <v>47.676448506273474</v>
      </c>
      <c r="O34" s="35">
        <v>47.876817675189585</v>
      </c>
      <c r="P34" s="35">
        <v>48.3</v>
      </c>
      <c r="Q34" s="35">
        <v>48.5</v>
      </c>
      <c r="R34" s="35"/>
      <c r="S34" s="35">
        <v>48.973430889212075</v>
      </c>
      <c r="T34" s="35">
        <v>49.188992098150237</v>
      </c>
      <c r="U34" s="35">
        <v>49.400101295167495</v>
      </c>
      <c r="V34" s="35">
        <v>49.6</v>
      </c>
      <c r="W34" s="54">
        <v>49.794938617946798</v>
      </c>
      <c r="X34" s="54">
        <v>49.981448361343901</v>
      </c>
      <c r="Y34" s="54">
        <v>50.16247732869018</v>
      </c>
      <c r="Z34" s="54">
        <v>48.909475815711303</v>
      </c>
    </row>
    <row r="35" spans="1:26" x14ac:dyDescent="0.2">
      <c r="A35" s="30">
        <v>30</v>
      </c>
      <c r="B35" s="31">
        <f>+'[1]Expectativas (2)'!B37</f>
        <v>42.495020961439401</v>
      </c>
      <c r="C35" s="31">
        <f>+'[1]Expectativas (2)'!C37</f>
        <v>42.65</v>
      </c>
      <c r="D35" s="31">
        <f>+'[1]Expectativas (2)'!D37</f>
        <v>42.818851965792575</v>
      </c>
      <c r="E35" s="31">
        <v>42.982215323489797</v>
      </c>
      <c r="F35" s="32">
        <v>45.187641735383728</v>
      </c>
      <c r="G35" s="32">
        <v>45.4</v>
      </c>
      <c r="H35" s="32">
        <v>45.6</v>
      </c>
      <c r="I35" s="32">
        <v>45.8</v>
      </c>
      <c r="J35" s="32">
        <v>46</v>
      </c>
      <c r="K35" s="32">
        <v>46.2</v>
      </c>
      <c r="L35" s="32">
        <v>46.4</v>
      </c>
      <c r="M35" s="32">
        <v>46.6</v>
      </c>
      <c r="N35" s="32">
        <v>46.76256247839477</v>
      </c>
      <c r="O35" s="32">
        <v>46.962174661586531</v>
      </c>
      <c r="P35" s="32">
        <v>47.4</v>
      </c>
      <c r="Q35" s="32">
        <v>47.6</v>
      </c>
      <c r="R35" s="32"/>
      <c r="S35" s="32">
        <v>48.054598202217541</v>
      </c>
      <c r="T35" s="32">
        <v>48.268534144203933</v>
      </c>
      <c r="U35" s="32">
        <v>48.477875564430732</v>
      </c>
      <c r="V35" s="32">
        <v>48.7</v>
      </c>
      <c r="W35" s="53">
        <v>48.86969421666992</v>
      </c>
      <c r="X35" s="53">
        <v>49.054837851729246</v>
      </c>
      <c r="Y35" s="53">
        <v>49.234088179825541</v>
      </c>
      <c r="Z35" s="53">
        <v>47.996268909230203</v>
      </c>
    </row>
    <row r="36" spans="1:26" x14ac:dyDescent="0.2">
      <c r="A36" s="33">
        <v>31</v>
      </c>
      <c r="B36" s="34">
        <f>+'[1]Expectativas (2)'!B38</f>
        <v>41.595201497587581</v>
      </c>
      <c r="C36" s="34">
        <f>+'[1]Expectativas (2)'!C38</f>
        <v>41.75</v>
      </c>
      <c r="D36" s="34">
        <f>+'[1]Expectativas (2)'!D38</f>
        <v>41.91640955179777</v>
      </c>
      <c r="E36" s="34">
        <v>42.078470984274702</v>
      </c>
      <c r="F36" s="35">
        <v>44.296596518215587</v>
      </c>
      <c r="G36" s="35">
        <v>44.5</v>
      </c>
      <c r="H36" s="35">
        <v>44.7</v>
      </c>
      <c r="I36" s="35">
        <v>44.9</v>
      </c>
      <c r="J36" s="35">
        <v>45.1</v>
      </c>
      <c r="K36" s="35">
        <v>45.3</v>
      </c>
      <c r="L36" s="35">
        <v>45.5</v>
      </c>
      <c r="M36" s="35">
        <v>45.6</v>
      </c>
      <c r="N36" s="35">
        <v>45.849802582915622</v>
      </c>
      <c r="O36" s="35">
        <v>46.048502593447637</v>
      </c>
      <c r="P36" s="35">
        <v>46.5</v>
      </c>
      <c r="Q36" s="35">
        <v>46.7</v>
      </c>
      <c r="R36" s="35"/>
      <c r="S36" s="35">
        <v>47.136590760946049</v>
      </c>
      <c r="T36" s="35">
        <v>47.34900738322991</v>
      </c>
      <c r="U36" s="35">
        <v>47.556458520056019</v>
      </c>
      <c r="V36" s="35">
        <v>47.8</v>
      </c>
      <c r="W36" s="54">
        <v>47.945224180285734</v>
      </c>
      <c r="X36" s="54">
        <v>48.128873435810625</v>
      </c>
      <c r="Y36" s="54">
        <v>48.306409334997326</v>
      </c>
      <c r="Z36" s="54">
        <v>47.082530528909899</v>
      </c>
    </row>
    <row r="37" spans="1:26" x14ac:dyDescent="0.2">
      <c r="A37" s="30">
        <v>32</v>
      </c>
      <c r="B37" s="31">
        <f>+'[1]Expectativas (2)'!B39</f>
        <v>40.697298943765311</v>
      </c>
      <c r="C37" s="31">
        <f>+'[1]Expectativas (2)'!C39</f>
        <v>40.85</v>
      </c>
      <c r="D37" s="31">
        <f>+'[1]Expectativas (2)'!D39</f>
        <v>41.015934926793115</v>
      </c>
      <c r="E37" s="31">
        <v>41.17669439876672</v>
      </c>
      <c r="F37" s="32">
        <v>43.407293620465467</v>
      </c>
      <c r="G37" s="32">
        <v>43.6</v>
      </c>
      <c r="H37" s="32">
        <v>43.8</v>
      </c>
      <c r="I37" s="32">
        <v>44</v>
      </c>
      <c r="J37" s="32">
        <v>44.2</v>
      </c>
      <c r="K37" s="32">
        <v>44.4</v>
      </c>
      <c r="L37" s="32">
        <v>44.5</v>
      </c>
      <c r="M37" s="32">
        <v>44.7</v>
      </c>
      <c r="N37" s="32">
        <v>44.938248966798817</v>
      </c>
      <c r="O37" s="32">
        <v>45.135703151561408</v>
      </c>
      <c r="P37" s="32">
        <v>45.5</v>
      </c>
      <c r="Q37" s="32">
        <v>45.8</v>
      </c>
      <c r="R37" s="32"/>
      <c r="S37" s="32">
        <v>46.2193238909488</v>
      </c>
      <c r="T37" s="32">
        <v>46.430300665281827</v>
      </c>
      <c r="U37" s="32">
        <v>46.635774875115061</v>
      </c>
      <c r="V37" s="32">
        <v>46.8</v>
      </c>
      <c r="W37" s="53">
        <v>47.021461500816635</v>
      </c>
      <c r="X37" s="53">
        <v>47.203517744302161</v>
      </c>
      <c r="Y37" s="53">
        <v>47.379397813514025</v>
      </c>
      <c r="Z37" s="53">
        <v>46.168477258688903</v>
      </c>
    </row>
    <row r="38" spans="1:26" x14ac:dyDescent="0.2">
      <c r="A38" s="33">
        <v>33</v>
      </c>
      <c r="B38" s="34">
        <f>+'[1]Expectativas (2)'!B40</f>
        <v>39.801590876275505</v>
      </c>
      <c r="C38" s="34">
        <f>+'[1]Expectativas (2)'!C40</f>
        <v>39.950000000000003</v>
      </c>
      <c r="D38" s="34">
        <f>+'[1]Expectativas (2)'!D40</f>
        <v>40.117663174360437</v>
      </c>
      <c r="E38" s="34">
        <v>40.27711239645491</v>
      </c>
      <c r="F38" s="35">
        <v>42.519836162439319</v>
      </c>
      <c r="G38" s="35">
        <v>42.7</v>
      </c>
      <c r="H38" s="35">
        <v>42.9</v>
      </c>
      <c r="I38" s="35">
        <v>43.1</v>
      </c>
      <c r="J38" s="35">
        <v>43.3</v>
      </c>
      <c r="K38" s="35">
        <v>43.5</v>
      </c>
      <c r="L38" s="35">
        <v>43.6</v>
      </c>
      <c r="M38" s="35">
        <v>43.8</v>
      </c>
      <c r="N38" s="35">
        <v>44.028300613858349</v>
      </c>
      <c r="O38" s="35">
        <v>44.223878538511201</v>
      </c>
      <c r="P38" s="35">
        <v>44.6</v>
      </c>
      <c r="Q38" s="35">
        <v>44.9</v>
      </c>
      <c r="R38" s="35"/>
      <c r="S38" s="35">
        <v>45.302889097835617</v>
      </c>
      <c r="T38" s="35">
        <v>45.512464224679029</v>
      </c>
      <c r="U38" s="35">
        <v>45.715930638427118</v>
      </c>
      <c r="V38" s="35">
        <v>45.9</v>
      </c>
      <c r="W38" s="54">
        <v>46.098536821001709</v>
      </c>
      <c r="X38" s="54">
        <v>46.278958173582346</v>
      </c>
      <c r="Y38" s="54">
        <v>46.453244676680704</v>
      </c>
      <c r="Z38" s="54">
        <v>45.2543959143729</v>
      </c>
    </row>
    <row r="39" spans="1:26" x14ac:dyDescent="0.2">
      <c r="A39" s="30">
        <v>34</v>
      </c>
      <c r="B39" s="31">
        <f>+'[1]Expectativas (2)'!B41</f>
        <v>38.908405838202</v>
      </c>
      <c r="C39" s="31">
        <f>+'[1]Expectativas (2)'!C41</f>
        <v>39.06</v>
      </c>
      <c r="D39" s="31">
        <f>+'[1]Expectativas (2)'!D41</f>
        <v>39.22185806587774</v>
      </c>
      <c r="E39" s="31">
        <v>39.379974983445429</v>
      </c>
      <c r="F39" s="32">
        <v>41.634310864053433</v>
      </c>
      <c r="G39" s="32">
        <v>41.8</v>
      </c>
      <c r="H39" s="32">
        <v>42</v>
      </c>
      <c r="I39" s="32">
        <v>42.2</v>
      </c>
      <c r="J39" s="32">
        <v>42.4</v>
      </c>
      <c r="K39" s="32">
        <v>42.6</v>
      </c>
      <c r="L39" s="32">
        <v>42.7</v>
      </c>
      <c r="M39" s="32">
        <v>42.9</v>
      </c>
      <c r="N39" s="32">
        <v>43.120414690205592</v>
      </c>
      <c r="O39" s="32">
        <v>43.313074355899765</v>
      </c>
      <c r="P39" s="32">
        <v>43.7</v>
      </c>
      <c r="Q39" s="32">
        <v>44</v>
      </c>
      <c r="R39" s="32"/>
      <c r="S39" s="32">
        <v>44.387334707480719</v>
      </c>
      <c r="T39" s="32">
        <v>44.595488101641578</v>
      </c>
      <c r="U39" s="32">
        <v>44.796991462866352</v>
      </c>
      <c r="V39" s="32">
        <v>45</v>
      </c>
      <c r="W39" s="53">
        <v>45.176546624139917</v>
      </c>
      <c r="X39" s="53">
        <v>45.355368162477504</v>
      </c>
      <c r="Y39" s="53">
        <v>45.528122873832835</v>
      </c>
      <c r="Z39" s="53">
        <v>44.340632473950798</v>
      </c>
    </row>
    <row r="40" spans="1:26" x14ac:dyDescent="0.2">
      <c r="A40" s="33">
        <v>35</v>
      </c>
      <c r="B40" s="34">
        <f>+'[1]Expectativas (2)'!B42</f>
        <v>38.018053141696633</v>
      </c>
      <c r="C40" s="34">
        <f>+'[1]Expectativas (2)'!C42</f>
        <v>38.17</v>
      </c>
      <c r="D40" s="34">
        <f>+'[1]Expectativas (2)'!D42</f>
        <v>38.328785461358535</v>
      </c>
      <c r="E40" s="34">
        <v>38.485538547250492</v>
      </c>
      <c r="F40" s="35">
        <v>40.750917894052044</v>
      </c>
      <c r="G40" s="35">
        <v>40.9</v>
      </c>
      <c r="H40" s="35">
        <v>41.1</v>
      </c>
      <c r="I40" s="35">
        <v>41.3</v>
      </c>
      <c r="J40" s="35">
        <v>41.5</v>
      </c>
      <c r="K40" s="35">
        <v>41.7</v>
      </c>
      <c r="L40" s="35">
        <v>41.8</v>
      </c>
      <c r="M40" s="35">
        <v>42</v>
      </c>
      <c r="N40" s="35">
        <v>42.215026971813408</v>
      </c>
      <c r="O40" s="35">
        <v>42.403450385171112</v>
      </c>
      <c r="P40" s="35">
        <v>42.8</v>
      </c>
      <c r="Q40" s="35">
        <v>43</v>
      </c>
      <c r="R40" s="35"/>
      <c r="S40" s="35">
        <v>43.472812793256367</v>
      </c>
      <c r="T40" s="35">
        <v>43.679484827986954</v>
      </c>
      <c r="U40" s="35">
        <v>43.879120216576396</v>
      </c>
      <c r="V40" s="35">
        <v>44.1</v>
      </c>
      <c r="W40" s="54">
        <v>44.255669929824492</v>
      </c>
      <c r="X40" s="54">
        <v>44.432977811592615</v>
      </c>
      <c r="Y40" s="54">
        <v>44.604259018600089</v>
      </c>
      <c r="Z40" s="54">
        <v>43.4275448798874</v>
      </c>
    </row>
    <row r="41" spans="1:26" x14ac:dyDescent="0.2">
      <c r="A41" s="30">
        <v>36</v>
      </c>
      <c r="B41" s="31">
        <f>+'[1]Expectativas (2)'!B43</f>
        <v>37.130912789950969</v>
      </c>
      <c r="C41" s="31">
        <f>+'[1]Expectativas (2)'!C43</f>
        <v>37.28</v>
      </c>
      <c r="D41" s="31">
        <f>+'[1]Expectativas (2)'!D43</f>
        <v>37.438810778205934</v>
      </c>
      <c r="E41" s="31">
        <v>37.594166853727479</v>
      </c>
      <c r="F41" s="32">
        <v>39.869891092385231</v>
      </c>
      <c r="G41" s="32">
        <v>40.1</v>
      </c>
      <c r="H41" s="32">
        <v>40.200000000000003</v>
      </c>
      <c r="I41" s="32">
        <v>40.4</v>
      </c>
      <c r="J41" s="32">
        <v>40.6</v>
      </c>
      <c r="K41" s="32">
        <v>40.799999999999997</v>
      </c>
      <c r="L41" s="32">
        <v>40.9</v>
      </c>
      <c r="M41" s="32">
        <v>41.1</v>
      </c>
      <c r="N41" s="32">
        <v>41.31249066440359</v>
      </c>
      <c r="O41" s="32">
        <v>41.495332735627819</v>
      </c>
      <c r="P41" s="32">
        <v>41.9</v>
      </c>
      <c r="Q41" s="32">
        <v>42.1</v>
      </c>
      <c r="R41" s="32"/>
      <c r="S41" s="32">
        <v>42.55966044086891</v>
      </c>
      <c r="T41" s="32">
        <v>42.76476868985344</v>
      </c>
      <c r="U41" s="32">
        <v>42.962642629162509</v>
      </c>
      <c r="V41" s="32">
        <v>43.2</v>
      </c>
      <c r="W41" s="53">
        <v>43.336240469994138</v>
      </c>
      <c r="X41" s="53">
        <v>43.512132149992588</v>
      </c>
      <c r="Y41" s="53">
        <v>43.681998865173306</v>
      </c>
      <c r="Z41" s="53">
        <v>42.5154869222524</v>
      </c>
    </row>
    <row r="42" spans="1:26" x14ac:dyDescent="0.2">
      <c r="A42" s="33">
        <v>37</v>
      </c>
      <c r="B42" s="34">
        <f>+'[1]Expectativas (2)'!B44</f>
        <v>36.247235503194979</v>
      </c>
      <c r="C42" s="34">
        <f>+'[1]Expectativas (2)'!C44</f>
        <v>36.39</v>
      </c>
      <c r="D42" s="34">
        <f>+'[1]Expectativas (2)'!D44</f>
        <v>36.552204546828705</v>
      </c>
      <c r="E42" s="34">
        <v>36.706134598232666</v>
      </c>
      <c r="F42" s="35">
        <v>38.991691037003314</v>
      </c>
      <c r="G42" s="35">
        <v>39.200000000000003</v>
      </c>
      <c r="H42" s="35">
        <v>39.299999999999997</v>
      </c>
      <c r="I42" s="35">
        <v>39.5</v>
      </c>
      <c r="J42" s="35">
        <v>39.700000000000003</v>
      </c>
      <c r="K42" s="35">
        <v>39.9</v>
      </c>
      <c r="L42" s="35">
        <v>40</v>
      </c>
      <c r="M42" s="35">
        <v>40.200000000000003</v>
      </c>
      <c r="N42" s="35">
        <v>40.413145825921703</v>
      </c>
      <c r="O42" s="35">
        <v>40.589187605092</v>
      </c>
      <c r="P42" s="35">
        <v>41</v>
      </c>
      <c r="Q42" s="35">
        <v>41.2</v>
      </c>
      <c r="R42" s="35"/>
      <c r="S42" s="35">
        <v>41.648310295090795</v>
      </c>
      <c r="T42" s="35">
        <v>41.851785852276173</v>
      </c>
      <c r="U42" s="35">
        <v>42.047982277644081</v>
      </c>
      <c r="V42" s="35">
        <v>42.2</v>
      </c>
      <c r="W42" s="54">
        <v>42.4186611544756</v>
      </c>
      <c r="X42" s="54">
        <v>42.593210625614013</v>
      </c>
      <c r="Y42" s="54">
        <v>42.761714795114727</v>
      </c>
      <c r="Z42" s="54">
        <v>41.604793465371799</v>
      </c>
    </row>
    <row r="43" spans="1:26" x14ac:dyDescent="0.2">
      <c r="A43" s="30">
        <v>38</v>
      </c>
      <c r="B43" s="31">
        <f>+'[1]Expectativas (2)'!B45</f>
        <v>35.367079133235855</v>
      </c>
      <c r="C43" s="31">
        <f>+'[1]Expectativas (2)'!C45</f>
        <v>35.51</v>
      </c>
      <c r="D43" s="31">
        <f>+'[1]Expectativas (2)'!D45</f>
        <v>35.669055689134815</v>
      </c>
      <c r="E43" s="31">
        <v>35.821533850017197</v>
      </c>
      <c r="F43" s="32">
        <v>38.117023018151976</v>
      </c>
      <c r="G43" s="32">
        <v>38.299999999999997</v>
      </c>
      <c r="H43" s="32">
        <v>38.5</v>
      </c>
      <c r="I43" s="32">
        <v>38.6</v>
      </c>
      <c r="J43" s="32">
        <v>38.799999999999997</v>
      </c>
      <c r="K43" s="32">
        <v>39</v>
      </c>
      <c r="L43" s="32">
        <v>39.200000000000003</v>
      </c>
      <c r="M43" s="32">
        <v>39.299999999999997</v>
      </c>
      <c r="N43" s="32">
        <v>39.517400318666944</v>
      </c>
      <c r="O43" s="32">
        <v>39.685501786673051</v>
      </c>
      <c r="P43" s="32">
        <v>40.1</v>
      </c>
      <c r="Q43" s="32">
        <v>40.299999999999997</v>
      </c>
      <c r="R43" s="32"/>
      <c r="S43" s="32">
        <v>40.739152592446771</v>
      </c>
      <c r="T43" s="32">
        <v>40.940965026627843</v>
      </c>
      <c r="U43" s="32">
        <v>41.135541025245999</v>
      </c>
      <c r="V43" s="32">
        <v>41.3</v>
      </c>
      <c r="W43" s="53">
        <v>41.503286724815013</v>
      </c>
      <c r="X43" s="53">
        <v>41.67654019641013</v>
      </c>
      <c r="Y43" s="53">
        <v>41.843712262969653</v>
      </c>
      <c r="Z43" s="53">
        <v>40.695782120391002</v>
      </c>
    </row>
    <row r="44" spans="1:26" x14ac:dyDescent="0.2">
      <c r="A44" s="33">
        <v>39</v>
      </c>
      <c r="B44" s="34">
        <f>+'[1]Expectativas (2)'!B46</f>
        <v>34.490435336868323</v>
      </c>
      <c r="C44" s="34">
        <f>+'[1]Expectativas (2)'!C46</f>
        <v>34.630000000000003</v>
      </c>
      <c r="D44" s="34">
        <f>+'[1]Expectativas (2)'!D46</f>
        <v>34.789398863562063</v>
      </c>
      <c r="E44" s="34">
        <v>34.940403836604659</v>
      </c>
      <c r="F44" s="35">
        <v>37.246712210873646</v>
      </c>
      <c r="G44" s="35">
        <v>37.4</v>
      </c>
      <c r="H44" s="35">
        <v>37.6</v>
      </c>
      <c r="I44" s="35">
        <v>37.799999999999997</v>
      </c>
      <c r="J44" s="35">
        <v>37.9</v>
      </c>
      <c r="K44" s="35">
        <v>38.1</v>
      </c>
      <c r="L44" s="35">
        <v>38.299999999999997</v>
      </c>
      <c r="M44" s="35">
        <v>38.4</v>
      </c>
      <c r="N44" s="35">
        <v>38.625670215279357</v>
      </c>
      <c r="O44" s="35">
        <v>38.784813269383754</v>
      </c>
      <c r="P44" s="35">
        <v>39.200000000000003</v>
      </c>
      <c r="Q44" s="35">
        <v>39.4</v>
      </c>
      <c r="R44" s="35"/>
      <c r="S44" s="35">
        <v>39.832606841811092</v>
      </c>
      <c r="T44" s="35">
        <v>40.032779328209251</v>
      </c>
      <c r="U44" s="35">
        <v>40.225753143289161</v>
      </c>
      <c r="V44" s="35">
        <v>40.4</v>
      </c>
      <c r="W44" s="54">
        <v>40.590490283254503</v>
      </c>
      <c r="X44" s="54">
        <v>40.762453930488775</v>
      </c>
      <c r="Y44" s="54">
        <v>40.928297145353184</v>
      </c>
      <c r="Z44" s="54">
        <v>39.7887954019942</v>
      </c>
    </row>
    <row r="45" spans="1:26" x14ac:dyDescent="0.2">
      <c r="A45" s="30">
        <v>40</v>
      </c>
      <c r="B45" s="31">
        <f>+'[1]Expectativas (2)'!B47</f>
        <v>33.617456382344713</v>
      </c>
      <c r="C45" s="31">
        <f>+'[1]Expectativas (2)'!C47</f>
        <v>33.76</v>
      </c>
      <c r="D45" s="31">
        <f>+'[1]Expectativas (2)'!D47</f>
        <v>33.913410874573721</v>
      </c>
      <c r="E45" s="31">
        <v>34.062923726952903</v>
      </c>
      <c r="F45" s="32">
        <v>36.381431531602928</v>
      </c>
      <c r="G45" s="32">
        <v>36.6</v>
      </c>
      <c r="H45" s="32">
        <v>36.700000000000003</v>
      </c>
      <c r="I45" s="32">
        <v>36.9</v>
      </c>
      <c r="J45" s="32">
        <v>37.1</v>
      </c>
      <c r="K45" s="32">
        <v>37.200000000000003</v>
      </c>
      <c r="L45" s="32">
        <v>37.4</v>
      </c>
      <c r="M45" s="32">
        <v>37.6</v>
      </c>
      <c r="N45" s="32">
        <v>37.738352710851089</v>
      </c>
      <c r="O45" s="32">
        <v>37.887629610741925</v>
      </c>
      <c r="P45" s="32">
        <v>38.299999999999997</v>
      </c>
      <c r="Q45" s="32">
        <v>38.5</v>
      </c>
      <c r="R45" s="32"/>
      <c r="S45" s="32">
        <v>38.929115098318597</v>
      </c>
      <c r="T45" s="32">
        <v>39.12769981250684</v>
      </c>
      <c r="U45" s="32">
        <v>39.319060701223314</v>
      </c>
      <c r="V45" s="32">
        <v>39.5</v>
      </c>
      <c r="W45" s="53">
        <v>39.680671331950897</v>
      </c>
      <c r="X45" s="53">
        <v>39.85132133534826</v>
      </c>
      <c r="Y45" s="53">
        <v>40.015817604895439</v>
      </c>
      <c r="Z45" s="53">
        <v>38.884226299904903</v>
      </c>
    </row>
    <row r="46" spans="1:26" x14ac:dyDescent="0.2">
      <c r="A46" s="33">
        <v>41</v>
      </c>
      <c r="B46" s="34">
        <f>+'[1]Expectativas (2)'!B48</f>
        <v>32.748338535507642</v>
      </c>
      <c r="C46" s="34">
        <f>+'[1]Expectativas (2)'!C48</f>
        <v>32.89</v>
      </c>
      <c r="D46" s="34">
        <f>+'[1]Expectativas (2)'!D48</f>
        <v>33.041300003275182</v>
      </c>
      <c r="E46" s="34">
        <v>33.189296150362374</v>
      </c>
      <c r="F46" s="35">
        <v>35.521535510075132</v>
      </c>
      <c r="G46" s="35">
        <v>35.700000000000003</v>
      </c>
      <c r="H46" s="35">
        <v>35.9</v>
      </c>
      <c r="I46" s="35">
        <v>36</v>
      </c>
      <c r="J46" s="35">
        <v>36.200000000000003</v>
      </c>
      <c r="K46" s="35">
        <v>36.4</v>
      </c>
      <c r="L46" s="35">
        <v>36.5</v>
      </c>
      <c r="M46" s="35">
        <v>36.700000000000003</v>
      </c>
      <c r="N46" s="35">
        <v>36.855751216772703</v>
      </c>
      <c r="O46" s="35">
        <v>36.994337728974962</v>
      </c>
      <c r="P46" s="35">
        <v>37.4</v>
      </c>
      <c r="Q46" s="35">
        <v>37.6</v>
      </c>
      <c r="R46" s="35"/>
      <c r="S46" s="35">
        <v>38.029010705921479</v>
      </c>
      <c r="T46" s="35">
        <v>38.22607794311881</v>
      </c>
      <c r="U46" s="35">
        <v>38.415803580531922</v>
      </c>
      <c r="V46" s="35">
        <v>38.6</v>
      </c>
      <c r="W46" s="54">
        <v>38.774153713947726</v>
      </c>
      <c r="X46" s="54">
        <v>38.943458995804718</v>
      </c>
      <c r="Y46" s="54">
        <v>39.106581299712609</v>
      </c>
      <c r="Z46" s="54">
        <v>37.9825596037957</v>
      </c>
    </row>
    <row r="47" spans="1:26" x14ac:dyDescent="0.2">
      <c r="A47" s="30">
        <v>42</v>
      </c>
      <c r="B47" s="31">
        <f>+'[1]Expectativas (2)'!B49</f>
        <v>31.883619094868777</v>
      </c>
      <c r="C47" s="31">
        <f>+'[1]Expectativas (2)'!C49</f>
        <v>32.020000000000003</v>
      </c>
      <c r="D47" s="31">
        <f>+'[1]Expectativas (2)'!D49</f>
        <v>32.173579701699026</v>
      </c>
      <c r="E47" s="31">
        <v>32.320029959029753</v>
      </c>
      <c r="F47" s="32">
        <v>34.667240934041551</v>
      </c>
      <c r="G47" s="32">
        <v>34.799999999999997</v>
      </c>
      <c r="H47" s="32">
        <v>35</v>
      </c>
      <c r="I47" s="32">
        <v>35.1</v>
      </c>
      <c r="J47" s="32">
        <v>35.299999999999997</v>
      </c>
      <c r="K47" s="32">
        <v>35.5</v>
      </c>
      <c r="L47" s="32">
        <v>35.6</v>
      </c>
      <c r="M47" s="32">
        <v>35.799999999999997</v>
      </c>
      <c r="N47" s="32">
        <v>35.978197152032763</v>
      </c>
      <c r="O47" s="32">
        <v>36.105326325316803</v>
      </c>
      <c r="P47" s="32">
        <v>36.5</v>
      </c>
      <c r="Q47" s="32">
        <v>36.700000000000003</v>
      </c>
      <c r="R47" s="32"/>
      <c r="S47" s="32">
        <v>37.132745346151054</v>
      </c>
      <c r="T47" s="32">
        <v>37.328331192140134</v>
      </c>
      <c r="U47" s="32">
        <v>37.516401150906603</v>
      </c>
      <c r="V47" s="32">
        <v>37.700000000000003</v>
      </c>
      <c r="W47" s="53">
        <v>37.871366831261348</v>
      </c>
      <c r="X47" s="53">
        <v>38.039298700115239</v>
      </c>
      <c r="Y47" s="53">
        <v>38.20101666466153</v>
      </c>
      <c r="Z47" s="53">
        <v>37.084390997438803</v>
      </c>
    </row>
    <row r="48" spans="1:26" x14ac:dyDescent="0.2">
      <c r="A48" s="33">
        <v>43</v>
      </c>
      <c r="B48" s="34">
        <f>+'[1]Expectativas (2)'!B50</f>
        <v>31.024187592991453</v>
      </c>
      <c r="C48" s="34">
        <f>+'[1]Expectativas (2)'!C50</f>
        <v>31.16</v>
      </c>
      <c r="D48" s="34">
        <f>+'[1]Expectativas (2)'!D50</f>
        <v>31.31108616233935</v>
      </c>
      <c r="E48" s="34">
        <v>31.455964584810722</v>
      </c>
      <c r="F48" s="35">
        <v>33.818883025837607</v>
      </c>
      <c r="G48" s="35">
        <v>34</v>
      </c>
      <c r="H48" s="35">
        <v>34.1</v>
      </c>
      <c r="I48" s="35">
        <v>34.299999999999997</v>
      </c>
      <c r="J48" s="35">
        <v>34.5</v>
      </c>
      <c r="K48" s="35">
        <v>34.6</v>
      </c>
      <c r="L48" s="35">
        <v>34.799999999999997</v>
      </c>
      <c r="M48" s="35">
        <v>34.9</v>
      </c>
      <c r="N48" s="35">
        <v>35.106127842298868</v>
      </c>
      <c r="O48" s="35">
        <v>35.22109472517478</v>
      </c>
      <c r="P48" s="35">
        <v>35.6</v>
      </c>
      <c r="Q48" s="35">
        <v>35.799999999999997</v>
      </c>
      <c r="R48" s="35"/>
      <c r="S48" s="35">
        <v>36.241005800454282</v>
      </c>
      <c r="T48" s="35">
        <v>36.435062622716316</v>
      </c>
      <c r="U48" s="35">
        <v>36.621456894927107</v>
      </c>
      <c r="V48" s="35">
        <v>36.799999999999997</v>
      </c>
      <c r="W48" s="54">
        <v>36.972930378636313</v>
      </c>
      <c r="X48" s="54">
        <v>37.139452253271834</v>
      </c>
      <c r="Y48" s="54">
        <v>37.299727343400711</v>
      </c>
      <c r="Z48" s="54">
        <v>36.190372686334797</v>
      </c>
    </row>
    <row r="49" spans="1:26" x14ac:dyDescent="0.2">
      <c r="A49" s="30">
        <v>44</v>
      </c>
      <c r="B49" s="31">
        <f>+'[1]Expectativas (2)'!B51</f>
        <v>30.171096511858938</v>
      </c>
      <c r="C49" s="31">
        <f>+'[1]Expectativas (2)'!C51</f>
        <v>30.31</v>
      </c>
      <c r="D49" s="31">
        <f>+'[1]Expectativas (2)'!D51</f>
        <v>30.4548023384015</v>
      </c>
      <c r="E49" s="31">
        <v>30.598087465160344</v>
      </c>
      <c r="F49" s="32">
        <v>32.976763738009566</v>
      </c>
      <c r="G49" s="32">
        <v>33.1</v>
      </c>
      <c r="H49" s="32">
        <v>33.299999999999997</v>
      </c>
      <c r="I49" s="32">
        <v>33.4</v>
      </c>
      <c r="J49" s="32">
        <v>33.6</v>
      </c>
      <c r="K49" s="32">
        <v>33.799999999999997</v>
      </c>
      <c r="L49" s="32">
        <v>33.9</v>
      </c>
      <c r="M49" s="32">
        <v>34.1</v>
      </c>
      <c r="N49" s="32">
        <v>34.239999055394826</v>
      </c>
      <c r="O49" s="32">
        <v>34.342157211092044</v>
      </c>
      <c r="P49" s="32">
        <v>34.700000000000003</v>
      </c>
      <c r="Q49" s="32">
        <v>35</v>
      </c>
      <c r="R49" s="32"/>
      <c r="S49" s="32">
        <v>35.354552150217359</v>
      </c>
      <c r="T49" s="32">
        <v>35.546924114587</v>
      </c>
      <c r="U49" s="32">
        <v>35.731626633310654</v>
      </c>
      <c r="V49" s="32">
        <v>35.9</v>
      </c>
      <c r="W49" s="53">
        <v>36.079525874013804</v>
      </c>
      <c r="X49" s="53">
        <v>36.244594359636913</v>
      </c>
      <c r="Y49" s="53">
        <v>36.403380935748189</v>
      </c>
      <c r="Z49" s="53">
        <v>35.301174262608903</v>
      </c>
    </row>
    <row r="50" spans="1:26" x14ac:dyDescent="0.2">
      <c r="A50" s="33">
        <v>45</v>
      </c>
      <c r="B50" s="34">
        <f>+'[1]Expectativas (2)'!B52</f>
        <v>29.325135408207156</v>
      </c>
      <c r="C50" s="34">
        <f>+'[1]Expectativas (2)'!C52</f>
        <v>29.46</v>
      </c>
      <c r="D50" s="34">
        <f>+'[1]Expectativas (2)'!D52</f>
        <v>29.605472265075143</v>
      </c>
      <c r="E50" s="34">
        <v>29.747141826126239</v>
      </c>
      <c r="F50" s="35">
        <v>32.141134917048667</v>
      </c>
      <c r="G50" s="35">
        <v>32.299999999999997</v>
      </c>
      <c r="H50" s="35">
        <v>32.4</v>
      </c>
      <c r="I50" s="35">
        <v>32.6</v>
      </c>
      <c r="J50" s="35">
        <v>32.799999999999997</v>
      </c>
      <c r="K50" s="35">
        <v>32.9</v>
      </c>
      <c r="L50" s="35">
        <v>33.1</v>
      </c>
      <c r="M50" s="35">
        <v>33.200000000000003</v>
      </c>
      <c r="N50" s="35">
        <v>33.380181506314372</v>
      </c>
      <c r="O50" s="35">
        <v>33.468966989525683</v>
      </c>
      <c r="P50" s="35">
        <v>33.9</v>
      </c>
      <c r="Q50" s="35">
        <v>34.1</v>
      </c>
      <c r="R50" s="35"/>
      <c r="S50" s="35">
        <v>34.473995404616751</v>
      </c>
      <c r="T50" s="35">
        <v>34.664457512553142</v>
      </c>
      <c r="U50" s="35">
        <v>34.847451032416259</v>
      </c>
      <c r="V50" s="35">
        <v>35</v>
      </c>
      <c r="W50" s="54">
        <v>35.191710369622591</v>
      </c>
      <c r="X50" s="54">
        <v>35.355276236510569</v>
      </c>
      <c r="Y50" s="54">
        <v>35.512522541240848</v>
      </c>
      <c r="Z50" s="54">
        <v>34.417345732817601</v>
      </c>
    </row>
    <row r="51" spans="1:26" x14ac:dyDescent="0.2">
      <c r="A51" s="30">
        <v>46</v>
      </c>
      <c r="B51" s="31">
        <f>+'[1]Expectativas (2)'!B53</f>
        <v>28.486787589401622</v>
      </c>
      <c r="C51" s="31">
        <f>+'[1]Expectativas (2)'!C53</f>
        <v>28.62</v>
      </c>
      <c r="D51" s="31">
        <f>+'[1]Expectativas (2)'!D53</f>
        <v>28.763562179847188</v>
      </c>
      <c r="E51" s="31">
        <v>28.903606154711479</v>
      </c>
      <c r="F51" s="32">
        <v>31.312461660300439</v>
      </c>
      <c r="G51" s="32">
        <v>31.5</v>
      </c>
      <c r="H51" s="32">
        <v>31.6</v>
      </c>
      <c r="I51" s="32">
        <v>31.8</v>
      </c>
      <c r="J51" s="32">
        <v>31.9</v>
      </c>
      <c r="K51" s="32">
        <v>32.1</v>
      </c>
      <c r="L51" s="32">
        <v>32.200000000000003</v>
      </c>
      <c r="M51" s="32">
        <v>32.4</v>
      </c>
      <c r="N51" s="32">
        <v>32.527147347209983</v>
      </c>
      <c r="O51" s="32">
        <v>32.601868344373337</v>
      </c>
      <c r="P51" s="32">
        <v>33</v>
      </c>
      <c r="Q51" s="32">
        <v>33.200000000000003</v>
      </c>
      <c r="R51" s="32"/>
      <c r="S51" s="32">
        <v>33.599734582373422</v>
      </c>
      <c r="T51" s="32">
        <v>33.788040169822743</v>
      </c>
      <c r="U51" s="32">
        <v>33.969306580045867</v>
      </c>
      <c r="V51" s="32">
        <v>34.1</v>
      </c>
      <c r="W51" s="53">
        <v>34.309863416212572</v>
      </c>
      <c r="X51" s="53">
        <v>34.471873366409561</v>
      </c>
      <c r="Y51" s="53">
        <v>34.627527671126856</v>
      </c>
      <c r="Z51" s="53">
        <v>33.539219867806601</v>
      </c>
    </row>
    <row r="52" spans="1:26" x14ac:dyDescent="0.2">
      <c r="A52" s="33">
        <v>47</v>
      </c>
      <c r="B52" s="34">
        <f>+'[1]Expectativas (2)'!B54</f>
        <v>27.656135191485095</v>
      </c>
      <c r="C52" s="34">
        <f>+'[1]Expectativas (2)'!C54</f>
        <v>27.79</v>
      </c>
      <c r="D52" s="34">
        <f>+'[1]Expectativas (2)'!D54</f>
        <v>27.929173684531627</v>
      </c>
      <c r="E52" s="34">
        <v>28.067571642800353</v>
      </c>
      <c r="F52" s="35">
        <v>30.490942928292888</v>
      </c>
      <c r="G52" s="35">
        <v>30.6</v>
      </c>
      <c r="H52" s="35">
        <v>30.8</v>
      </c>
      <c r="I52" s="35">
        <v>30.9</v>
      </c>
      <c r="J52" s="35">
        <v>31.1</v>
      </c>
      <c r="K52" s="35">
        <v>31.2</v>
      </c>
      <c r="L52" s="35">
        <v>31.4</v>
      </c>
      <c r="M52" s="35">
        <v>31.5</v>
      </c>
      <c r="N52" s="35">
        <v>31.681090159999084</v>
      </c>
      <c r="O52" s="35">
        <v>31.741151586522793</v>
      </c>
      <c r="P52" s="35">
        <v>32.1</v>
      </c>
      <c r="Q52" s="35">
        <v>32.299999999999997</v>
      </c>
      <c r="R52" s="35"/>
      <c r="S52" s="35">
        <v>32.731978961909455</v>
      </c>
      <c r="T52" s="35">
        <v>32.917917656616538</v>
      </c>
      <c r="U52" s="35">
        <v>33.097424883943056</v>
      </c>
      <c r="V52" s="35">
        <v>33.299999999999997</v>
      </c>
      <c r="W52" s="54">
        <v>33.43420559267016</v>
      </c>
      <c r="X52" s="54">
        <v>33.594602371997631</v>
      </c>
      <c r="Y52" s="54">
        <v>33.748609536737931</v>
      </c>
      <c r="Z52" s="54">
        <v>32.666858927130498</v>
      </c>
    </row>
    <row r="53" spans="1:26" x14ac:dyDescent="0.2">
      <c r="A53" s="30">
        <v>48</v>
      </c>
      <c r="B53" s="31">
        <f>+'[1]Expectativas (2)'!B55</f>
        <v>26.83306515554942</v>
      </c>
      <c r="C53" s="31">
        <f>+'[1]Expectativas (2)'!C55</f>
        <v>26.96</v>
      </c>
      <c r="D53" s="31">
        <f>+'[1]Expectativas (2)'!D55</f>
        <v>27.102229752510098</v>
      </c>
      <c r="E53" s="31">
        <v>27.238914041859555</v>
      </c>
      <c r="F53" s="32">
        <v>29.676275361266054</v>
      </c>
      <c r="G53" s="32">
        <v>29.8</v>
      </c>
      <c r="H53" s="32">
        <v>30</v>
      </c>
      <c r="I53" s="32">
        <v>30.1</v>
      </c>
      <c r="J53" s="32">
        <v>30.3</v>
      </c>
      <c r="K53" s="32">
        <v>30.4</v>
      </c>
      <c r="L53" s="32">
        <v>30.5</v>
      </c>
      <c r="M53" s="32">
        <v>30.7</v>
      </c>
      <c r="N53" s="32">
        <v>30.841792513815339</v>
      </c>
      <c r="O53" s="32">
        <v>30.88712651477687</v>
      </c>
      <c r="P53" s="32">
        <v>31.3</v>
      </c>
      <c r="Q53" s="32">
        <v>31.5</v>
      </c>
      <c r="R53" s="32"/>
      <c r="S53" s="32">
        <v>31.870892933669975</v>
      </c>
      <c r="T53" s="32">
        <v>32.054315639182967</v>
      </c>
      <c r="U53" s="32">
        <v>32.232002904299961</v>
      </c>
      <c r="V53" s="32">
        <v>32.4</v>
      </c>
      <c r="W53" s="53">
        <v>32.564919482915812</v>
      </c>
      <c r="X53" s="53">
        <v>32.72364113171087</v>
      </c>
      <c r="Y53" s="53">
        <v>32.87593423443883</v>
      </c>
      <c r="Z53" s="53">
        <v>31.800023290931001</v>
      </c>
    </row>
    <row r="54" spans="1:26" x14ac:dyDescent="0.2">
      <c r="A54" s="33">
        <v>49</v>
      </c>
      <c r="B54" s="34">
        <f>+'[1]Expectativas (2)'!B56</f>
        <v>26.017296376948018</v>
      </c>
      <c r="C54" s="34">
        <f>+'[1]Expectativas (2)'!C56</f>
        <v>26.14</v>
      </c>
      <c r="D54" s="34">
        <f>+'[1]Expectativas (2)'!D56</f>
        <v>26.282499921249077</v>
      </c>
      <c r="E54" s="34">
        <v>26.417342901403458</v>
      </c>
      <c r="F54" s="35">
        <v>28.867981415846341</v>
      </c>
      <c r="G54" s="35">
        <v>29</v>
      </c>
      <c r="H54" s="35">
        <v>29.2</v>
      </c>
      <c r="I54" s="35">
        <v>29.3</v>
      </c>
      <c r="J54" s="35">
        <v>29.4</v>
      </c>
      <c r="K54" s="35">
        <v>29.6</v>
      </c>
      <c r="L54" s="35">
        <v>29.7</v>
      </c>
      <c r="M54" s="35">
        <v>29.9</v>
      </c>
      <c r="N54" s="35">
        <v>30.00887746879031</v>
      </c>
      <c r="O54" s="35">
        <v>30.04007787375231</v>
      </c>
      <c r="P54" s="35">
        <v>30.4</v>
      </c>
      <c r="Q54" s="35">
        <v>30.6</v>
      </c>
      <c r="R54" s="35"/>
      <c r="S54" s="35">
        <v>31.01656096321933</v>
      </c>
      <c r="T54" s="35">
        <v>31.197403139001754</v>
      </c>
      <c r="U54" s="35">
        <v>31.373174644986463</v>
      </c>
      <c r="V54" s="35">
        <v>31.5</v>
      </c>
      <c r="W54" s="54">
        <v>31.702120032962867</v>
      </c>
      <c r="X54" s="54">
        <v>31.859100153427214</v>
      </c>
      <c r="Y54" s="54">
        <v>32.009598587477008</v>
      </c>
      <c r="Z54" s="54">
        <v>30.938365923369599</v>
      </c>
    </row>
    <row r="55" spans="1:26" x14ac:dyDescent="0.2">
      <c r="A55" s="30">
        <v>50</v>
      </c>
      <c r="B55" s="31">
        <f>+'[1]Expectativas (2)'!B57</f>
        <v>25.208719476266307</v>
      </c>
      <c r="C55" s="31">
        <f>+'[1]Expectativas (2)'!C57</f>
        <v>25.33</v>
      </c>
      <c r="D55" s="31">
        <f>+'[1]Expectativas (2)'!D57</f>
        <v>25.469908591165289</v>
      </c>
      <c r="E55" s="31">
        <v>25.602747868668999</v>
      </c>
      <c r="F55" s="32">
        <v>28.065884523389698</v>
      </c>
      <c r="G55" s="32">
        <v>28.2</v>
      </c>
      <c r="H55" s="32">
        <v>28.3</v>
      </c>
      <c r="I55" s="32">
        <v>28.5</v>
      </c>
      <c r="J55" s="32">
        <v>28.6</v>
      </c>
      <c r="K55" s="32">
        <v>28.8</v>
      </c>
      <c r="L55" s="32">
        <v>28.9</v>
      </c>
      <c r="M55" s="32">
        <v>29</v>
      </c>
      <c r="N55" s="32">
        <v>29.182235282504525</v>
      </c>
      <c r="O55" s="32">
        <v>29.200257428973146</v>
      </c>
      <c r="P55" s="32">
        <v>29.6</v>
      </c>
      <c r="Q55" s="32">
        <v>29.8</v>
      </c>
      <c r="R55" s="32"/>
      <c r="S55" s="32">
        <v>30.169097592476394</v>
      </c>
      <c r="T55" s="32">
        <v>30.347354684594315</v>
      </c>
      <c r="U55" s="32">
        <v>30.521091231642178</v>
      </c>
      <c r="V55" s="32">
        <v>30.7</v>
      </c>
      <c r="W55" s="53">
        <v>30.845946134028754</v>
      </c>
      <c r="X55" s="53">
        <v>31.001115619314564</v>
      </c>
      <c r="Y55" s="53">
        <v>31.149732210187004</v>
      </c>
      <c r="Z55" s="53">
        <v>30.081583300268001</v>
      </c>
    </row>
    <row r="56" spans="1:26" x14ac:dyDescent="0.2">
      <c r="A56" s="33">
        <v>51</v>
      </c>
      <c r="B56" s="34">
        <f>+'[1]Expectativas (2)'!B58</f>
        <v>24.407435479714561</v>
      </c>
      <c r="C56" s="34">
        <f>+'[1]Expectativas (2)'!C58</f>
        <v>24.53</v>
      </c>
      <c r="D56" s="34">
        <f>+'[1]Expectativas (2)'!D58</f>
        <v>24.664602271069221</v>
      </c>
      <c r="E56" s="34">
        <v>24.795265049353066</v>
      </c>
      <c r="F56" s="35">
        <v>27.270011175889248</v>
      </c>
      <c r="G56" s="35">
        <v>27.4</v>
      </c>
      <c r="H56" s="35">
        <v>27.5</v>
      </c>
      <c r="I56" s="35">
        <v>27.7</v>
      </c>
      <c r="J56" s="35">
        <v>27.8</v>
      </c>
      <c r="K56" s="35">
        <v>27.9</v>
      </c>
      <c r="L56" s="35">
        <v>28.1</v>
      </c>
      <c r="M56" s="35">
        <v>28.2</v>
      </c>
      <c r="N56" s="35">
        <v>28.361939902669103</v>
      </c>
      <c r="O56" s="35">
        <v>28.367924548552608</v>
      </c>
      <c r="P56" s="35">
        <v>28.8</v>
      </c>
      <c r="Q56" s="35">
        <v>29</v>
      </c>
      <c r="R56" s="35"/>
      <c r="S56" s="35">
        <v>29.328747952540876</v>
      </c>
      <c r="T56" s="35">
        <v>29.504430010712177</v>
      </c>
      <c r="U56" s="35">
        <v>29.676011260753977</v>
      </c>
      <c r="V56" s="35">
        <v>29.8</v>
      </c>
      <c r="W56" s="54">
        <v>29.996663423241074</v>
      </c>
      <c r="X56" s="54">
        <v>30.149954186144189</v>
      </c>
      <c r="Y56" s="54">
        <v>30.296600026093287</v>
      </c>
      <c r="Z56" s="54">
        <v>29.2296558173833</v>
      </c>
    </row>
    <row r="57" spans="1:26" x14ac:dyDescent="0.2">
      <c r="A57" s="30">
        <v>52</v>
      </c>
      <c r="B57" s="31">
        <f>+'[1]Expectativas (2)'!B59</f>
        <v>23.613826017788774</v>
      </c>
      <c r="C57" s="31">
        <f>+'[1]Expectativas (2)'!C59</f>
        <v>23.73</v>
      </c>
      <c r="D57" s="31">
        <f>+'[1]Expectativas (2)'!D59</f>
        <v>23.866954424005755</v>
      </c>
      <c r="E57" s="31">
        <v>23.995298001979418</v>
      </c>
      <c r="F57" s="32">
        <v>26.480966291293381</v>
      </c>
      <c r="G57" s="32">
        <v>26.6</v>
      </c>
      <c r="H57" s="32">
        <v>26.7</v>
      </c>
      <c r="I57" s="32">
        <v>26.9</v>
      </c>
      <c r="J57" s="32">
        <v>27</v>
      </c>
      <c r="K57" s="32">
        <v>27.1</v>
      </c>
      <c r="L57" s="32">
        <v>27.3</v>
      </c>
      <c r="M57" s="32">
        <v>27.4</v>
      </c>
      <c r="N57" s="32">
        <v>27.548573725327458</v>
      </c>
      <c r="O57" s="32">
        <v>27.543271992847394</v>
      </c>
      <c r="P57" s="32">
        <v>27.9</v>
      </c>
      <c r="Q57" s="32">
        <v>28.1</v>
      </c>
      <c r="R57" s="32"/>
      <c r="S57" s="32">
        <v>28.495753879729435</v>
      </c>
      <c r="T57" s="32">
        <v>28.668857630172422</v>
      </c>
      <c r="U57" s="32">
        <v>28.838172051685977</v>
      </c>
      <c r="V57" s="32">
        <v>29</v>
      </c>
      <c r="W57" s="53">
        <v>29.154517402706865</v>
      </c>
      <c r="X57" s="53">
        <v>29.305862825775524</v>
      </c>
      <c r="Y57" s="53">
        <v>29.450459504193102</v>
      </c>
      <c r="Z57" s="53">
        <v>28.383013117221299</v>
      </c>
    </row>
    <row r="58" spans="1:26" x14ac:dyDescent="0.2">
      <c r="A58" s="33">
        <v>53</v>
      </c>
      <c r="B58" s="34">
        <f>+'[1]Expectativas (2)'!B60</f>
        <v>22.828387441381516</v>
      </c>
      <c r="C58" s="34">
        <f>+'[1]Expectativas (2)'!C60</f>
        <v>22.95</v>
      </c>
      <c r="D58" s="34">
        <f>+'[1]Expectativas (2)'!D60</f>
        <v>23.077384857044756</v>
      </c>
      <c r="E58" s="34">
        <v>23.203322335897884</v>
      </c>
      <c r="F58" s="35">
        <v>25.699840496159268</v>
      </c>
      <c r="G58" s="35">
        <v>25.8</v>
      </c>
      <c r="H58" s="35">
        <v>26</v>
      </c>
      <c r="I58" s="35">
        <v>26.1</v>
      </c>
      <c r="J58" s="35">
        <v>26.2</v>
      </c>
      <c r="K58" s="35">
        <v>26.3</v>
      </c>
      <c r="L58" s="35">
        <v>26.5</v>
      </c>
      <c r="M58" s="35">
        <v>26.6</v>
      </c>
      <c r="N58" s="35">
        <v>26.743136481311542</v>
      </c>
      <c r="O58" s="35">
        <v>26.726393958778026</v>
      </c>
      <c r="P58" s="35">
        <v>27.1</v>
      </c>
      <c r="Q58" s="35">
        <v>27.3</v>
      </c>
      <c r="R58" s="35"/>
      <c r="S58" s="35">
        <v>27.670221198941476</v>
      </c>
      <c r="T58" s="35">
        <v>27.840739449627272</v>
      </c>
      <c r="U58" s="35">
        <v>28.007677130743598</v>
      </c>
      <c r="V58" s="35">
        <v>28.2</v>
      </c>
      <c r="W58" s="54">
        <v>28.319604780161221</v>
      </c>
      <c r="X58" s="54">
        <v>28.468937548036763</v>
      </c>
      <c r="Y58" s="54">
        <v>28.611427600741838</v>
      </c>
      <c r="Z58" s="54">
        <v>27.542448201755001</v>
      </c>
    </row>
    <row r="59" spans="1:26" x14ac:dyDescent="0.2">
      <c r="A59" s="30">
        <v>54</v>
      </c>
      <c r="B59" s="31">
        <f>+'[1]Expectativas (2)'!B61</f>
        <v>22.051715602637348</v>
      </c>
      <c r="C59" s="31">
        <f>+'[1]Expectativas (2)'!C61</f>
        <v>22.17</v>
      </c>
      <c r="D59" s="31">
        <f>+'[1]Expectativas (2)'!D61</f>
        <v>22.296385657549937</v>
      </c>
      <c r="E59" s="31">
        <v>22.419903497447052</v>
      </c>
      <c r="F59" s="32">
        <v>24.928000638990106</v>
      </c>
      <c r="G59" s="32">
        <v>25.1</v>
      </c>
      <c r="H59" s="32">
        <v>25.2</v>
      </c>
      <c r="I59" s="32">
        <v>25.3</v>
      </c>
      <c r="J59" s="32">
        <v>25.4</v>
      </c>
      <c r="K59" s="32">
        <v>25.6</v>
      </c>
      <c r="L59" s="32">
        <v>25.7</v>
      </c>
      <c r="M59" s="32">
        <v>25.8</v>
      </c>
      <c r="N59" s="32">
        <v>25.946861923152078</v>
      </c>
      <c r="O59" s="32">
        <v>25.917337865021928</v>
      </c>
      <c r="P59" s="32">
        <v>26.3</v>
      </c>
      <c r="Q59" s="32">
        <v>26.5</v>
      </c>
      <c r="R59" s="32"/>
      <c r="S59" s="32">
        <v>26.852223447297575</v>
      </c>
      <c r="T59" s="32">
        <v>27.020137870687702</v>
      </c>
      <c r="U59" s="32">
        <v>27.184593203264189</v>
      </c>
      <c r="V59" s="32">
        <v>27.3</v>
      </c>
      <c r="W59" s="53">
        <v>27.491983809563248</v>
      </c>
      <c r="X59" s="53">
        <v>27.639235996555254</v>
      </c>
      <c r="Y59" s="53">
        <v>27.779588867085188</v>
      </c>
      <c r="Z59" s="53">
        <v>26.709050341709901</v>
      </c>
    </row>
    <row r="60" spans="1:26" x14ac:dyDescent="0.2">
      <c r="A60" s="33">
        <v>55</v>
      </c>
      <c r="B60" s="34">
        <f>+'[1]Expectativas (2)'!B62</f>
        <v>21.284244153345224</v>
      </c>
      <c r="C60" s="34">
        <f>+'[1]Expectativas (2)'!C62</f>
        <v>21.4</v>
      </c>
      <c r="D60" s="34">
        <f>+'[1]Expectativas (2)'!D62</f>
        <v>21.524339073600185</v>
      </c>
      <c r="E60" s="34">
        <v>21.645476492363827</v>
      </c>
      <c r="F60" s="35">
        <v>24.166450244585352</v>
      </c>
      <c r="G60" s="35">
        <v>24.3</v>
      </c>
      <c r="H60" s="35">
        <v>24.4</v>
      </c>
      <c r="I60" s="35">
        <v>24.5</v>
      </c>
      <c r="J60" s="35">
        <v>24.7</v>
      </c>
      <c r="K60" s="35">
        <v>24.8</v>
      </c>
      <c r="L60" s="35">
        <v>24.9</v>
      </c>
      <c r="M60" s="35">
        <v>25</v>
      </c>
      <c r="N60" s="35">
        <v>25.160654794062399</v>
      </c>
      <c r="O60" s="35">
        <v>25.116182376043639</v>
      </c>
      <c r="P60" s="35">
        <v>25.5</v>
      </c>
      <c r="Q60" s="35">
        <v>25.7</v>
      </c>
      <c r="R60" s="35"/>
      <c r="S60" s="35">
        <v>26.041868229103649</v>
      </c>
      <c r="T60" s="35">
        <v>26.207152990097445</v>
      </c>
      <c r="U60" s="35">
        <v>26.369028236327903</v>
      </c>
      <c r="V60" s="35">
        <v>26.5</v>
      </c>
      <c r="W60" s="54">
        <v>26.671762682556135</v>
      </c>
      <c r="X60" s="54">
        <v>26.816867875598994</v>
      </c>
      <c r="Y60" s="54">
        <v>26.955073135347131</v>
      </c>
      <c r="Z60" s="54">
        <v>25.883907365706399</v>
      </c>
    </row>
    <row r="61" spans="1:26" x14ac:dyDescent="0.2">
      <c r="A61" s="30">
        <v>56</v>
      </c>
      <c r="B61" s="31">
        <f>+'[1]Expectativas (2)'!B63</f>
        <v>20.526317544371398</v>
      </c>
      <c r="C61" s="31">
        <f>+'[1]Expectativas (2)'!C63</f>
        <v>20.64</v>
      </c>
      <c r="D61" s="31">
        <f>+'[1]Expectativas (2)'!D63</f>
        <v>20.761536093327983</v>
      </c>
      <c r="E61" s="31">
        <v>20.880349614045308</v>
      </c>
      <c r="F61" s="32">
        <v>23.415640935252554</v>
      </c>
      <c r="G61" s="32">
        <v>23.5</v>
      </c>
      <c r="H61" s="32">
        <v>23.7</v>
      </c>
      <c r="I61" s="32">
        <v>23.8</v>
      </c>
      <c r="J61" s="32">
        <v>23.9</v>
      </c>
      <c r="K61" s="32">
        <v>24</v>
      </c>
      <c r="L61" s="32">
        <v>24.1</v>
      </c>
      <c r="M61" s="32">
        <v>24.3</v>
      </c>
      <c r="N61" s="32">
        <v>24.384991166436613</v>
      </c>
      <c r="O61" s="32">
        <v>24.323289942418135</v>
      </c>
      <c r="P61" s="32">
        <v>24.7</v>
      </c>
      <c r="Q61" s="32">
        <v>24.9</v>
      </c>
      <c r="R61" s="32"/>
      <c r="S61" s="32">
        <v>25.239514827929032</v>
      </c>
      <c r="T61" s="32">
        <v>25.40214787302234</v>
      </c>
      <c r="U61" s="32">
        <v>25.5613384348034</v>
      </c>
      <c r="V61" s="32">
        <v>25.7</v>
      </c>
      <c r="W61" s="53">
        <v>25.859283564413339</v>
      </c>
      <c r="X61" s="53">
        <v>26.002173523628613</v>
      </c>
      <c r="Y61" s="53">
        <v>26.138220836624683</v>
      </c>
      <c r="Z61" s="53">
        <v>25.067851173658301</v>
      </c>
    </row>
    <row r="62" spans="1:26" x14ac:dyDescent="0.2">
      <c r="A62" s="33">
        <v>57</v>
      </c>
      <c r="B62" s="34">
        <f>+'[1]Expectativas (2)'!B64</f>
        <v>19.777955445029697</v>
      </c>
      <c r="C62" s="34">
        <f>+'[1]Expectativas (2)'!C64</f>
        <v>19.89</v>
      </c>
      <c r="D62" s="34">
        <f>+'[1]Expectativas (2)'!D64</f>
        <v>20.008070273359177</v>
      </c>
      <c r="E62" s="34">
        <v>20.124609562092171</v>
      </c>
      <c r="F62" s="35">
        <v>22.675543905488162</v>
      </c>
      <c r="G62" s="35">
        <v>22.8</v>
      </c>
      <c r="H62" s="35">
        <v>22.9</v>
      </c>
      <c r="I62" s="35">
        <v>23</v>
      </c>
      <c r="J62" s="35">
        <v>23.1</v>
      </c>
      <c r="K62" s="35">
        <v>23.3</v>
      </c>
      <c r="L62" s="35">
        <v>23.4</v>
      </c>
      <c r="M62" s="35">
        <v>23.5</v>
      </c>
      <c r="N62" s="35">
        <v>23.61986799362947</v>
      </c>
      <c r="O62" s="35">
        <v>23.538882637962296</v>
      </c>
      <c r="P62" s="35">
        <v>23.9</v>
      </c>
      <c r="Q62" s="35">
        <v>24.1</v>
      </c>
      <c r="R62" s="35"/>
      <c r="S62" s="35">
        <v>24.4454062667923</v>
      </c>
      <c r="T62" s="35">
        <v>24.605371371219736</v>
      </c>
      <c r="U62" s="35">
        <v>24.761783755216612</v>
      </c>
      <c r="V62" s="35">
        <v>24.9</v>
      </c>
      <c r="W62" s="54">
        <v>25.054822971817192</v>
      </c>
      <c r="X62" s="54">
        <v>25.195434638601323</v>
      </c>
      <c r="Y62" s="54">
        <v>25.329312306318418</v>
      </c>
      <c r="Z62" s="54">
        <v>24.261308151840701</v>
      </c>
    </row>
    <row r="63" spans="1:26" x14ac:dyDescent="0.2">
      <c r="A63" s="30">
        <v>58</v>
      </c>
      <c r="B63" s="31">
        <f>+'[1]Expectativas (2)'!B65</f>
        <v>19.038888334474457</v>
      </c>
      <c r="C63" s="31">
        <f>+'[1]Expectativas (2)'!C65</f>
        <v>19.149999999999999</v>
      </c>
      <c r="D63" s="31">
        <f>+'[1]Expectativas (2)'!D65</f>
        <v>19.263892129632808</v>
      </c>
      <c r="E63" s="31">
        <v>19.378204195427731</v>
      </c>
      <c r="F63" s="32">
        <v>21.946072818547563</v>
      </c>
      <c r="G63" s="32">
        <v>22.1</v>
      </c>
      <c r="H63" s="32">
        <v>22.2</v>
      </c>
      <c r="I63" s="32">
        <v>22.3</v>
      </c>
      <c r="J63" s="32">
        <v>22.4</v>
      </c>
      <c r="K63" s="32">
        <v>22.5</v>
      </c>
      <c r="L63" s="32">
        <v>22.6</v>
      </c>
      <c r="M63" s="32">
        <v>22.7</v>
      </c>
      <c r="N63" s="32">
        <v>22.865115271046445</v>
      </c>
      <c r="O63" s="32">
        <v>22.762778690309833</v>
      </c>
      <c r="P63" s="32">
        <v>23.2</v>
      </c>
      <c r="Q63" s="32">
        <v>23.3</v>
      </c>
      <c r="R63" s="32"/>
      <c r="S63" s="32">
        <v>23.659440993474238</v>
      </c>
      <c r="T63" s="32">
        <v>23.816718915022793</v>
      </c>
      <c r="U63" s="32">
        <v>23.970304752845703</v>
      </c>
      <c r="V63" s="32">
        <v>24.1</v>
      </c>
      <c r="W63" s="53">
        <v>24.258385313312331</v>
      </c>
      <c r="X63" s="53">
        <v>24.396671851311659</v>
      </c>
      <c r="Y63" s="53">
        <v>24.528382450644919</v>
      </c>
      <c r="Z63" s="53">
        <v>23.4641670548219</v>
      </c>
    </row>
    <row r="64" spans="1:26" x14ac:dyDescent="0.2">
      <c r="A64" s="33">
        <v>59</v>
      </c>
      <c r="B64" s="34">
        <f>+'[1]Expectativas (2)'!B66</f>
        <v>18.308693451462652</v>
      </c>
      <c r="C64" s="34">
        <f>+'[1]Expectativas (2)'!C66</f>
        <v>18.41</v>
      </c>
      <c r="D64" s="34">
        <f>+'[1]Expectativas (2)'!D66</f>
        <v>18.528865160325786</v>
      </c>
      <c r="E64" s="34">
        <v>18.640987325462067</v>
      </c>
      <c r="F64" s="35">
        <v>21.226972251409425</v>
      </c>
      <c r="G64" s="35">
        <v>21.3</v>
      </c>
      <c r="H64" s="35">
        <v>21.4</v>
      </c>
      <c r="I64" s="35">
        <v>21.5</v>
      </c>
      <c r="J64" s="35">
        <v>21.7</v>
      </c>
      <c r="K64" s="35">
        <v>21.8</v>
      </c>
      <c r="L64" s="35">
        <v>21.9</v>
      </c>
      <c r="M64" s="35">
        <v>22</v>
      </c>
      <c r="N64" s="35">
        <v>22.120377323648192</v>
      </c>
      <c r="O64" s="35">
        <v>21.994689112629992</v>
      </c>
      <c r="P64" s="35">
        <v>22.4</v>
      </c>
      <c r="Q64" s="35">
        <v>22.6</v>
      </c>
      <c r="R64" s="35"/>
      <c r="S64" s="35">
        <v>22.881429446352051</v>
      </c>
      <c r="T64" s="35">
        <v>23.035996634383316</v>
      </c>
      <c r="U64" s="35">
        <v>23.186764215286498</v>
      </c>
      <c r="V64" s="35">
        <v>23.3</v>
      </c>
      <c r="W64" s="54">
        <v>23.469914598483562</v>
      </c>
      <c r="X64" s="54">
        <v>23.60584943198856</v>
      </c>
      <c r="Y64" s="54">
        <v>23.735411555450845</v>
      </c>
      <c r="Z64" s="54">
        <v>22.676031897506999</v>
      </c>
    </row>
    <row r="65" spans="1:26" x14ac:dyDescent="0.2">
      <c r="A65" s="30">
        <v>60</v>
      </c>
      <c r="B65" s="31">
        <f>+'[1]Expectativas (2)'!B67</f>
        <v>17.587171924750919</v>
      </c>
      <c r="C65" s="31">
        <f>+'[1]Expectativas (2)'!C67</f>
        <v>17.690000000000001</v>
      </c>
      <c r="D65" s="31">
        <f>+'[1]Expectativas (2)'!D67</f>
        <v>17.802973546899601</v>
      </c>
      <c r="E65" s="31">
        <v>17.912937588325676</v>
      </c>
      <c r="F65" s="32">
        <v>20.518126830549328</v>
      </c>
      <c r="G65" s="32">
        <v>20.6</v>
      </c>
      <c r="H65" s="32">
        <v>20.7</v>
      </c>
      <c r="I65" s="32">
        <v>20.8</v>
      </c>
      <c r="J65" s="32">
        <v>20.9</v>
      </c>
      <c r="K65" s="32">
        <v>21.1</v>
      </c>
      <c r="L65" s="32">
        <v>21.2</v>
      </c>
      <c r="M65" s="32">
        <v>21.3</v>
      </c>
      <c r="N65" s="32">
        <v>21.385493710128237</v>
      </c>
      <c r="O65" s="32">
        <v>21.234576215673417</v>
      </c>
      <c r="P65" s="32">
        <v>21.6</v>
      </c>
      <c r="Q65" s="32">
        <v>21.8</v>
      </c>
      <c r="R65" s="32"/>
      <c r="S65" s="32">
        <v>22.111404251418932</v>
      </c>
      <c r="T65" s="32">
        <v>22.263234207037389</v>
      </c>
      <c r="U65" s="32">
        <v>22.411227719555292</v>
      </c>
      <c r="V65" s="32">
        <v>22.6</v>
      </c>
      <c r="W65" s="53">
        <v>22.689525596187096</v>
      </c>
      <c r="X65" s="53">
        <v>22.823095101803368</v>
      </c>
      <c r="Y65" s="53">
        <v>22.950534694719494</v>
      </c>
      <c r="Z65" s="53">
        <v>21.896484130835098</v>
      </c>
    </row>
    <row r="66" spans="1:26" x14ac:dyDescent="0.2">
      <c r="A66" s="33">
        <v>61</v>
      </c>
      <c r="B66" s="34">
        <f>+'[1]Expectativas (2)'!B68</f>
        <v>16.874665066683768</v>
      </c>
      <c r="C66" s="34">
        <f>+'[1]Expectativas (2)'!C68</f>
        <v>16.98</v>
      </c>
      <c r="D66" s="34">
        <f>+'[1]Expectativas (2)'!D68</f>
        <v>17.086636596854628</v>
      </c>
      <c r="E66" s="34">
        <v>17.194469865265923</v>
      </c>
      <c r="F66" s="35">
        <v>19.819799960257068</v>
      </c>
      <c r="G66" s="35">
        <v>19.899999999999999</v>
      </c>
      <c r="H66" s="35">
        <v>20</v>
      </c>
      <c r="I66" s="35">
        <v>20.100000000000001</v>
      </c>
      <c r="J66" s="35">
        <v>20.2</v>
      </c>
      <c r="K66" s="35">
        <v>20.3</v>
      </c>
      <c r="L66" s="35">
        <v>20.399999999999999</v>
      </c>
      <c r="M66" s="35">
        <v>20.5</v>
      </c>
      <c r="N66" s="35">
        <v>20.660765225326344</v>
      </c>
      <c r="O66" s="35">
        <v>20.482591864882298</v>
      </c>
      <c r="P66" s="35">
        <v>20.9</v>
      </c>
      <c r="Q66" s="35">
        <v>21</v>
      </c>
      <c r="R66" s="35"/>
      <c r="S66" s="35">
        <v>21.349603299704825</v>
      </c>
      <c r="T66" s="35">
        <v>21.49867674715323</v>
      </c>
      <c r="U66" s="35">
        <v>21.643970389141892</v>
      </c>
      <c r="V66" s="35">
        <v>21.8</v>
      </c>
      <c r="W66" s="54">
        <v>21.917533627507627</v>
      </c>
      <c r="X66" s="54">
        <v>22.048741729385871</v>
      </c>
      <c r="Y66" s="54">
        <v>22.174099953901187</v>
      </c>
      <c r="Z66" s="54">
        <v>21.1254213627365</v>
      </c>
    </row>
    <row r="67" spans="1:26" x14ac:dyDescent="0.2">
      <c r="A67" s="30">
        <v>62</v>
      </c>
      <c r="B67" s="31">
        <f>+'[1]Expectativas (2)'!B69</f>
        <v>16.171648194238738</v>
      </c>
      <c r="C67" s="31">
        <f>+'[1]Expectativas (2)'!C69</f>
        <v>16.27</v>
      </c>
      <c r="D67" s="31">
        <f>+'[1]Expectativas (2)'!D69</f>
        <v>16.380235422341446</v>
      </c>
      <c r="E67" s="31">
        <v>16.485971835646783</v>
      </c>
      <c r="F67" s="32">
        <v>19.1323603241099</v>
      </c>
      <c r="G67" s="32">
        <v>19.2</v>
      </c>
      <c r="H67" s="32">
        <v>19.3</v>
      </c>
      <c r="I67" s="32">
        <v>19.399999999999999</v>
      </c>
      <c r="J67" s="32">
        <v>19.5</v>
      </c>
      <c r="K67" s="32">
        <v>19.600000000000001</v>
      </c>
      <c r="L67" s="32">
        <v>19.7</v>
      </c>
      <c r="M67" s="32">
        <v>19.8</v>
      </c>
      <c r="N67" s="32">
        <v>19.946652035082856</v>
      </c>
      <c r="O67" s="32">
        <v>19.739332328422719</v>
      </c>
      <c r="P67" s="32">
        <v>20.100000000000001</v>
      </c>
      <c r="Q67" s="32">
        <v>20.3</v>
      </c>
      <c r="R67" s="32"/>
      <c r="S67" s="32">
        <v>20.596622873360825</v>
      </c>
      <c r="T67" s="32">
        <v>20.742922510158365</v>
      </c>
      <c r="U67" s="32">
        <v>20.885574237956881</v>
      </c>
      <c r="V67" s="32">
        <v>21</v>
      </c>
      <c r="W67" s="53">
        <v>21.154489734374376</v>
      </c>
      <c r="X67" s="53">
        <v>21.28333600959661</v>
      </c>
      <c r="Y67" s="53">
        <v>21.406643070091494</v>
      </c>
      <c r="Z67" s="53">
        <v>20.363373145256698</v>
      </c>
    </row>
    <row r="68" spans="1:26" x14ac:dyDescent="0.2">
      <c r="A68" s="33">
        <v>63</v>
      </c>
      <c r="B68" s="34">
        <f>+'[1]Expectativas (2)'!B70</f>
        <v>15.478296693623456</v>
      </c>
      <c r="C68" s="34">
        <f>+'[1]Expectativas (2)'!C70</f>
        <v>15.58</v>
      </c>
      <c r="D68" s="34">
        <f>+'[1]Expectativas (2)'!D70</f>
        <v>15.683745714073464</v>
      </c>
      <c r="E68" s="34">
        <v>15.787435697350828</v>
      </c>
      <c r="F68" s="35">
        <v>18.455956523387929</v>
      </c>
      <c r="G68" s="35">
        <v>18.5</v>
      </c>
      <c r="H68" s="35">
        <v>18.600000000000001</v>
      </c>
      <c r="I68" s="35">
        <v>18.7</v>
      </c>
      <c r="J68" s="35">
        <v>18.8</v>
      </c>
      <c r="K68" s="35">
        <v>18.899999999999999</v>
      </c>
      <c r="L68" s="35">
        <v>19</v>
      </c>
      <c r="M68" s="35">
        <v>19.100000000000001</v>
      </c>
      <c r="N68" s="35">
        <v>19.243391636069546</v>
      </c>
      <c r="O68" s="35">
        <v>19.005754668277287</v>
      </c>
      <c r="P68" s="35">
        <v>19.399999999999999</v>
      </c>
      <c r="Q68" s="35">
        <v>19.600000000000001</v>
      </c>
      <c r="R68" s="35"/>
      <c r="S68" s="35">
        <v>19.85330982513057</v>
      </c>
      <c r="T68" s="35">
        <v>19.996805333432327</v>
      </c>
      <c r="U68" s="35">
        <v>20.136809085345941</v>
      </c>
      <c r="V68" s="35">
        <v>20.3</v>
      </c>
      <c r="W68" s="54">
        <v>20.401059102234306</v>
      </c>
      <c r="X68" s="54">
        <v>20.527509987955952</v>
      </c>
      <c r="Y68" s="54">
        <v>20.648747820641052</v>
      </c>
      <c r="Z68" s="54">
        <v>19.6113794689523</v>
      </c>
    </row>
    <row r="69" spans="1:26" x14ac:dyDescent="0.2">
      <c r="A69" s="30">
        <v>64</v>
      </c>
      <c r="B69" s="31">
        <f>+'[1]Expectativas (2)'!B71</f>
        <v>14.794802094707347</v>
      </c>
      <c r="C69" s="31">
        <f>+'[1]Expectativas (2)'!C71</f>
        <v>14.89</v>
      </c>
      <c r="D69" s="31">
        <f>+'[1]Expectativas (2)'!D71</f>
        <v>14.997081033750257</v>
      </c>
      <c r="E69" s="31">
        <v>15.098796201901553</v>
      </c>
      <c r="F69" s="32">
        <v>17.790746799727842</v>
      </c>
      <c r="G69" s="32">
        <v>17.899999999999999</v>
      </c>
      <c r="H69" s="32">
        <v>18</v>
      </c>
      <c r="I69" s="32">
        <v>18.100000000000001</v>
      </c>
      <c r="J69" s="32">
        <v>18.2</v>
      </c>
      <c r="K69" s="32">
        <v>18.3</v>
      </c>
      <c r="L69" s="32">
        <v>18.399999999999999</v>
      </c>
      <c r="M69" s="32">
        <v>18.5</v>
      </c>
      <c r="N69" s="32">
        <v>18.551251879410259</v>
      </c>
      <c r="O69" s="32">
        <v>18.283040907771614</v>
      </c>
      <c r="P69" s="32">
        <v>18.7</v>
      </c>
      <c r="Q69" s="32">
        <v>18.8</v>
      </c>
      <c r="R69" s="32"/>
      <c r="S69" s="32">
        <v>19.120688309695012</v>
      </c>
      <c r="T69" s="32">
        <v>19.261331494775153</v>
      </c>
      <c r="U69" s="32">
        <v>19.398593287505058</v>
      </c>
      <c r="V69" s="32">
        <v>19.5</v>
      </c>
      <c r="W69" s="53">
        <v>19.658018691551078</v>
      </c>
      <c r="X69" s="53">
        <v>19.781995254376522</v>
      </c>
      <c r="Y69" s="53">
        <v>19.901082239083301</v>
      </c>
      <c r="Z69" s="53">
        <v>18.8708464605199</v>
      </c>
    </row>
    <row r="70" spans="1:26" x14ac:dyDescent="0.2">
      <c r="A70" s="33">
        <v>65</v>
      </c>
      <c r="B70" s="34">
        <f>+'[1]Expectativas (2)'!B72</f>
        <v>14.121548576533465</v>
      </c>
      <c r="C70" s="34">
        <f>+'[1]Expectativas (2)'!C72</f>
        <v>14.22</v>
      </c>
      <c r="D70" s="34">
        <f>+'[1]Expectativas (2)'!D72</f>
        <v>14.320429660388541</v>
      </c>
      <c r="E70" s="34">
        <v>14.420251755639459</v>
      </c>
      <c r="F70" s="35">
        <v>17.137003892240404</v>
      </c>
      <c r="G70" s="35">
        <v>17.2</v>
      </c>
      <c r="H70" s="35">
        <v>17.3</v>
      </c>
      <c r="I70" s="35">
        <v>17.399999999999999</v>
      </c>
      <c r="J70" s="35">
        <v>17.5</v>
      </c>
      <c r="K70" s="35">
        <v>17.600000000000001</v>
      </c>
      <c r="L70" s="35">
        <v>17.7</v>
      </c>
      <c r="M70" s="35">
        <v>17.8</v>
      </c>
      <c r="N70" s="35">
        <v>17.870615008086244</v>
      </c>
      <c r="O70" s="35">
        <v>17.572150193190485</v>
      </c>
      <c r="P70" s="35">
        <v>18</v>
      </c>
      <c r="Q70" s="35">
        <v>18.100000000000001</v>
      </c>
      <c r="R70" s="35"/>
      <c r="S70" s="35">
        <v>18.399634597674087</v>
      </c>
      <c r="T70" s="35">
        <v>18.537367103467137</v>
      </c>
      <c r="U70" s="35">
        <v>18.671737801904811</v>
      </c>
      <c r="V70" s="35">
        <v>18.8</v>
      </c>
      <c r="W70" s="54">
        <v>18.92608834286311</v>
      </c>
      <c r="X70" s="54">
        <v>19.047485337012649</v>
      </c>
      <c r="Y70" s="54">
        <v>19.164299221227587</v>
      </c>
      <c r="Z70" s="54">
        <v>18.143123093395801</v>
      </c>
    </row>
    <row r="71" spans="1:26" x14ac:dyDescent="0.2">
      <c r="A71" s="30">
        <v>66</v>
      </c>
      <c r="B71" s="31">
        <f>+'[1]Expectativas (2)'!B73</f>
        <v>13.458037201444251</v>
      </c>
      <c r="C71" s="31">
        <f>+'[1]Expectativas (2)'!C73</f>
        <v>13.55</v>
      </c>
      <c r="D71" s="31">
        <f>+'[1]Expectativas (2)'!D73</f>
        <v>13.653303474457141</v>
      </c>
      <c r="E71" s="31">
        <v>13.751347583588663</v>
      </c>
      <c r="F71" s="32">
        <v>16.494525275251956</v>
      </c>
      <c r="G71" s="32">
        <v>16.600000000000001</v>
      </c>
      <c r="H71" s="32">
        <v>16.7</v>
      </c>
      <c r="I71" s="32">
        <v>16.7</v>
      </c>
      <c r="J71" s="32">
        <v>16.8</v>
      </c>
      <c r="K71" s="32">
        <v>16.899999999999999</v>
      </c>
      <c r="L71" s="32">
        <v>17</v>
      </c>
      <c r="M71" s="32">
        <v>17.100000000000001</v>
      </c>
      <c r="N71" s="32">
        <v>17.201341088273885</v>
      </c>
      <c r="O71" s="32">
        <v>16.87326830153777</v>
      </c>
      <c r="P71" s="32">
        <v>17.3</v>
      </c>
      <c r="Q71" s="32">
        <v>17.399999999999999</v>
      </c>
      <c r="R71" s="32"/>
      <c r="S71" s="32">
        <v>17.690371732270968</v>
      </c>
      <c r="T71" s="32">
        <v>17.82513807209045</v>
      </c>
      <c r="U71" s="32">
        <v>17.956455366333714</v>
      </c>
      <c r="V71" s="32">
        <v>18.100000000000001</v>
      </c>
      <c r="W71" s="53">
        <v>18.20546799364087</v>
      </c>
      <c r="X71" s="53">
        <v>18.324171171124664</v>
      </c>
      <c r="Y71" s="53">
        <v>18.438583260175172</v>
      </c>
      <c r="Z71" s="53">
        <v>17.429013751926099</v>
      </c>
    </row>
    <row r="72" spans="1:26" x14ac:dyDescent="0.2">
      <c r="A72" s="33">
        <v>67</v>
      </c>
      <c r="B72" s="34">
        <f>+'[1]Expectativas (2)'!B74</f>
        <v>12.804891923246187</v>
      </c>
      <c r="C72" s="34">
        <f>+'[1]Expectativas (2)'!C74</f>
        <v>12.9</v>
      </c>
      <c r="D72" s="34">
        <f>+'[1]Expectativas (2)'!D74</f>
        <v>12.99639149408484</v>
      </c>
      <c r="E72" s="34">
        <v>13.092761557635939</v>
      </c>
      <c r="F72" s="35">
        <v>15.863749942535454</v>
      </c>
      <c r="G72" s="35">
        <v>15.9</v>
      </c>
      <c r="H72" s="35">
        <v>16</v>
      </c>
      <c r="I72" s="35">
        <v>16.100000000000001</v>
      </c>
      <c r="J72" s="35">
        <v>16.2</v>
      </c>
      <c r="K72" s="35">
        <v>16.3</v>
      </c>
      <c r="L72" s="35">
        <v>16.399999999999999</v>
      </c>
      <c r="M72" s="35">
        <v>16.5</v>
      </c>
      <c r="N72" s="35">
        <v>16.543958028868325</v>
      </c>
      <c r="O72" s="35">
        <v>16.186621060715737</v>
      </c>
      <c r="P72" s="35">
        <v>16.600000000000001</v>
      </c>
      <c r="Q72" s="35">
        <v>16.7</v>
      </c>
      <c r="R72" s="35"/>
      <c r="S72" s="35">
        <v>16.993253437690324</v>
      </c>
      <c r="T72" s="35">
        <v>17.125009785557584</v>
      </c>
      <c r="U72" s="35">
        <v>17.253147057544393</v>
      </c>
      <c r="V72" s="35">
        <v>17.399999999999999</v>
      </c>
      <c r="W72" s="54">
        <v>17.496609365865595</v>
      </c>
      <c r="X72" s="54">
        <v>17.612528496741728</v>
      </c>
      <c r="Y72" s="54">
        <v>17.724432816082722</v>
      </c>
      <c r="Z72" s="54">
        <v>16.7286021614144</v>
      </c>
    </row>
    <row r="73" spans="1:26" x14ac:dyDescent="0.2">
      <c r="A73" s="30">
        <v>68</v>
      </c>
      <c r="B73" s="31">
        <f>+'[1]Expectativas (2)'!B75</f>
        <v>12.164847545277956</v>
      </c>
      <c r="C73" s="31">
        <f>+'[1]Expectativas (2)'!C75</f>
        <v>12.25</v>
      </c>
      <c r="D73" s="31">
        <f>+'[1]Expectativas (2)'!D75</f>
        <v>12.352366504167239</v>
      </c>
      <c r="E73" s="31">
        <v>12.447082286265532</v>
      </c>
      <c r="F73" s="32">
        <v>15.246330826579495</v>
      </c>
      <c r="G73" s="32">
        <v>15.3</v>
      </c>
      <c r="H73" s="32">
        <v>15.4</v>
      </c>
      <c r="I73" s="32">
        <v>15.5</v>
      </c>
      <c r="J73" s="32">
        <v>15.6</v>
      </c>
      <c r="K73" s="32">
        <v>15.6</v>
      </c>
      <c r="L73" s="32">
        <v>15.7</v>
      </c>
      <c r="M73" s="32">
        <v>15.8</v>
      </c>
      <c r="N73" s="32">
        <v>15.900271078113191</v>
      </c>
      <c r="O73" s="32">
        <v>15.513179921941623</v>
      </c>
      <c r="P73" s="32">
        <v>15.9</v>
      </c>
      <c r="Q73" s="32">
        <v>16</v>
      </c>
      <c r="R73" s="32"/>
      <c r="S73" s="32">
        <v>16.309378201922289</v>
      </c>
      <c r="T73" s="32">
        <v>16.438090257355835</v>
      </c>
      <c r="U73" s="32">
        <v>16.562974126863914</v>
      </c>
      <c r="V73" s="32">
        <v>16.7</v>
      </c>
      <c r="W73" s="53">
        <v>16.800726110661479</v>
      </c>
      <c r="X73" s="53">
        <v>16.913816545756831</v>
      </c>
      <c r="Y73" s="53">
        <v>17.023132663169399</v>
      </c>
      <c r="Z73" s="53">
        <v>16.041089918347801</v>
      </c>
    </row>
    <row r="74" spans="1:26" x14ac:dyDescent="0.2">
      <c r="A74" s="33">
        <v>69</v>
      </c>
      <c r="B74" s="34">
        <f>+'[1]Expectativas (2)'!B76</f>
        <v>11.541508499277931</v>
      </c>
      <c r="C74" s="34">
        <f>+'[1]Expectativas (2)'!C76</f>
        <v>11.63</v>
      </c>
      <c r="D74" s="34">
        <f>+'[1]Expectativas (2)'!D76</f>
        <v>11.724756030000533</v>
      </c>
      <c r="E74" s="34">
        <v>11.81771987833168</v>
      </c>
      <c r="F74" s="35">
        <v>14.644457741497416</v>
      </c>
      <c r="G74" s="35">
        <v>14.7</v>
      </c>
      <c r="H74" s="35">
        <v>14.8</v>
      </c>
      <c r="I74" s="35">
        <v>14.9</v>
      </c>
      <c r="J74" s="35">
        <v>14.9</v>
      </c>
      <c r="K74" s="35">
        <v>15</v>
      </c>
      <c r="L74" s="35">
        <v>15.1</v>
      </c>
      <c r="M74" s="35">
        <v>15.2</v>
      </c>
      <c r="N74" s="35">
        <v>15.27262334411761</v>
      </c>
      <c r="O74" s="35">
        <v>14.854093748837769</v>
      </c>
      <c r="P74" s="35">
        <v>15.2</v>
      </c>
      <c r="Q74" s="35">
        <v>15.4</v>
      </c>
      <c r="R74" s="35"/>
      <c r="S74" s="35">
        <v>15.640051794362138</v>
      </c>
      <c r="T74" s="35">
        <v>15.765695938237473</v>
      </c>
      <c r="U74" s="35">
        <v>15.887324440764566</v>
      </c>
      <c r="V74" s="35">
        <v>16</v>
      </c>
      <c r="W74" s="54">
        <v>16.119277435199837</v>
      </c>
      <c r="X74" s="54">
        <v>16.22955360135472</v>
      </c>
      <c r="Y74" s="54">
        <v>16.336235757803134</v>
      </c>
      <c r="Z74" s="54">
        <v>15.3652300958515</v>
      </c>
    </row>
    <row r="75" spans="1:26" x14ac:dyDescent="0.2">
      <c r="A75" s="30">
        <v>70</v>
      </c>
      <c r="B75" s="31">
        <f>+'[1]Expectativas (2)'!B77</f>
        <v>10.937425620354528</v>
      </c>
      <c r="C75" s="31">
        <f>+'[1]Expectativas (2)'!C77</f>
        <v>11.02</v>
      </c>
      <c r="D75" s="31">
        <f>+'[1]Expectativas (2)'!D77</f>
        <v>11.116068496798256</v>
      </c>
      <c r="E75" s="31">
        <v>11.207102666356123</v>
      </c>
      <c r="F75" s="32">
        <v>14.059761449976806</v>
      </c>
      <c r="G75" s="32">
        <v>14.1</v>
      </c>
      <c r="H75" s="32">
        <v>14.2</v>
      </c>
      <c r="I75" s="32">
        <v>14.3</v>
      </c>
      <c r="J75" s="32">
        <v>14.4</v>
      </c>
      <c r="K75" s="32">
        <v>14.4</v>
      </c>
      <c r="L75" s="32">
        <v>14.5</v>
      </c>
      <c r="M75" s="32">
        <v>14.6</v>
      </c>
      <c r="N75" s="32">
        <v>14.662745874647726</v>
      </c>
      <c r="O75" s="32">
        <v>14.210201876919026</v>
      </c>
      <c r="P75" s="32">
        <v>14.6</v>
      </c>
      <c r="Q75" s="32">
        <v>14.7</v>
      </c>
      <c r="R75" s="32"/>
      <c r="S75" s="32">
        <v>14.986256778114784</v>
      </c>
      <c r="T75" s="32">
        <v>15.108817508521275</v>
      </c>
      <c r="U75" s="32">
        <v>15.227238905852303</v>
      </c>
      <c r="V75" s="32">
        <v>15.3</v>
      </c>
      <c r="W75" s="53">
        <v>15.453357483091592</v>
      </c>
      <c r="X75" s="53">
        <v>15.560873157030736</v>
      </c>
      <c r="Y75" s="53">
        <v>15.664901508650821</v>
      </c>
      <c r="Z75" s="53">
        <v>14.6999271195121</v>
      </c>
    </row>
    <row r="76" spans="1:26" x14ac:dyDescent="0.2">
      <c r="A76" s="33">
        <v>71</v>
      </c>
      <c r="B76" s="34">
        <f>+'[1]Expectativas (2)'!B78</f>
        <v>10.352725282646317</v>
      </c>
      <c r="C76" s="34">
        <f>+'[1]Expectativas (2)'!C78</f>
        <v>10.43</v>
      </c>
      <c r="D76" s="34">
        <f>+'[1]Expectativas (2)'!D78</f>
        <v>10.526375234710111</v>
      </c>
      <c r="E76" s="34">
        <v>10.615271661507048</v>
      </c>
      <c r="F76" s="35">
        <v>13.492691744808972</v>
      </c>
      <c r="G76" s="35">
        <v>13.6</v>
      </c>
      <c r="H76" s="35">
        <v>13.6</v>
      </c>
      <c r="I76" s="35">
        <v>13.7</v>
      </c>
      <c r="J76" s="35">
        <v>13.8</v>
      </c>
      <c r="K76" s="35">
        <v>13.8</v>
      </c>
      <c r="L76" s="35">
        <v>13.9</v>
      </c>
      <c r="M76" s="35">
        <v>14</v>
      </c>
      <c r="N76" s="35">
        <v>14.071102529055619</v>
      </c>
      <c r="O76" s="35">
        <v>13.581473475264396</v>
      </c>
      <c r="P76" s="35">
        <v>14</v>
      </c>
      <c r="Q76" s="35">
        <v>14.1</v>
      </c>
      <c r="R76" s="35"/>
      <c r="S76" s="35">
        <v>14.348082156668287</v>
      </c>
      <c r="T76" s="35">
        <v>14.467554910993199</v>
      </c>
      <c r="U76" s="35">
        <v>14.582840715134916</v>
      </c>
      <c r="V76" s="35">
        <v>14.7</v>
      </c>
      <c r="W76" s="54">
        <v>14.803116285092246</v>
      </c>
      <c r="X76" s="54">
        <v>14.907947672674592</v>
      </c>
      <c r="Y76" s="54">
        <v>15.009315223982895</v>
      </c>
      <c r="Z76" s="54">
        <v>14.0447531229905</v>
      </c>
    </row>
    <row r="77" spans="1:26" x14ac:dyDescent="0.2">
      <c r="A77" s="30">
        <v>72</v>
      </c>
      <c r="B77" s="31">
        <f>+'[1]Expectativas (2)'!B79</f>
        <v>9.7867046698199616</v>
      </c>
      <c r="C77" s="31">
        <f>+'[1]Expectativas (2)'!C79</f>
        <v>9.8699999999999992</v>
      </c>
      <c r="D77" s="31">
        <f>+'[1]Expectativas (2)'!D79</f>
        <v>9.9550170086402776</v>
      </c>
      <c r="E77" s="31">
        <v>10.041599444519056</v>
      </c>
      <c r="F77" s="32">
        <v>12.943092307967227</v>
      </c>
      <c r="G77" s="32">
        <v>13</v>
      </c>
      <c r="H77" s="32">
        <v>13.1</v>
      </c>
      <c r="I77" s="32">
        <v>13.1</v>
      </c>
      <c r="J77" s="32">
        <v>13.2</v>
      </c>
      <c r="K77" s="32">
        <v>13.3</v>
      </c>
      <c r="L77" s="32">
        <v>13.4</v>
      </c>
      <c r="M77" s="32">
        <v>13.4</v>
      </c>
      <c r="N77" s="32">
        <v>13.497538104416689</v>
      </c>
      <c r="O77" s="32">
        <v>12.96782573833654</v>
      </c>
      <c r="P77" s="32">
        <v>13.4</v>
      </c>
      <c r="Q77" s="32">
        <v>13.5</v>
      </c>
      <c r="R77" s="32"/>
      <c r="S77" s="32">
        <v>13.72554607588677</v>
      </c>
      <c r="T77" s="32">
        <v>13.841930215609223</v>
      </c>
      <c r="U77" s="32">
        <v>13.954142726598381</v>
      </c>
      <c r="V77" s="32">
        <v>14.1</v>
      </c>
      <c r="W77" s="53">
        <v>14.168567886523517</v>
      </c>
      <c r="X77" s="53">
        <v>14.270778831911599</v>
      </c>
      <c r="Y77" s="53">
        <v>14.369479309496137</v>
      </c>
      <c r="Z77" s="53">
        <v>13.400539145360799</v>
      </c>
    </row>
    <row r="78" spans="1:26" x14ac:dyDescent="0.2">
      <c r="A78" s="33">
        <v>73</v>
      </c>
      <c r="B78" s="34">
        <f>+'[1]Expectativas (2)'!B80</f>
        <v>9.2399716327546209</v>
      </c>
      <c r="C78" s="34">
        <f>+'[1]Expectativas (2)'!C80</f>
        <v>9.32</v>
      </c>
      <c r="D78" s="34">
        <f>+'[1]Expectativas (2)'!D80</f>
        <v>9.402770733262761</v>
      </c>
      <c r="E78" s="34">
        <v>9.4869181184038531</v>
      </c>
      <c r="F78" s="35">
        <v>12.411243334652383</v>
      </c>
      <c r="G78" s="35">
        <v>12.5</v>
      </c>
      <c r="H78" s="35">
        <v>12.5</v>
      </c>
      <c r="I78" s="35">
        <v>12.6</v>
      </c>
      <c r="J78" s="35">
        <v>12.7</v>
      </c>
      <c r="K78" s="35">
        <v>12.7</v>
      </c>
      <c r="L78" s="35">
        <v>12.8</v>
      </c>
      <c r="M78" s="35">
        <v>12.9</v>
      </c>
      <c r="N78" s="35">
        <v>12.942383545898974</v>
      </c>
      <c r="O78" s="35">
        <v>12.369899307907303</v>
      </c>
      <c r="P78" s="35">
        <v>12.8</v>
      </c>
      <c r="Q78" s="35">
        <v>12.9</v>
      </c>
      <c r="R78" s="35"/>
      <c r="S78" s="35">
        <v>13.119396673894148</v>
      </c>
      <c r="T78" s="35">
        <v>13.232683359621145</v>
      </c>
      <c r="U78" s="35">
        <v>13.341861824001949</v>
      </c>
      <c r="V78" s="35">
        <v>13.4</v>
      </c>
      <c r="W78" s="54">
        <v>13.550423671707509</v>
      </c>
      <c r="X78" s="54">
        <v>13.650039312127779</v>
      </c>
      <c r="Y78" s="54">
        <v>13.746064640293501</v>
      </c>
      <c r="Z78" s="54">
        <v>12.7691453694766</v>
      </c>
    </row>
    <row r="79" spans="1:26" x14ac:dyDescent="0.2">
      <c r="A79" s="30">
        <v>74</v>
      </c>
      <c r="B79" s="31">
        <f>+'[1]Expectativas (2)'!B81</f>
        <v>8.7132406768988293</v>
      </c>
      <c r="C79" s="31">
        <f>+'[1]Expectativas (2)'!C81</f>
        <v>8.7899999999999991</v>
      </c>
      <c r="D79" s="31">
        <f>+'[1]Expectativas (2)'!D81</f>
        <v>8.8705899733806728</v>
      </c>
      <c r="E79" s="31">
        <v>8.9522637603434578</v>
      </c>
      <c r="F79" s="32">
        <v>11.897354419075389</v>
      </c>
      <c r="G79" s="32">
        <v>12</v>
      </c>
      <c r="H79" s="32">
        <v>12</v>
      </c>
      <c r="I79" s="32">
        <v>12.1</v>
      </c>
      <c r="J79" s="32">
        <v>12.1</v>
      </c>
      <c r="K79" s="32">
        <v>12.2</v>
      </c>
      <c r="L79" s="32">
        <v>12.3</v>
      </c>
      <c r="M79" s="32">
        <v>12.3</v>
      </c>
      <c r="N79" s="32">
        <v>12.405909596038255</v>
      </c>
      <c r="O79" s="32">
        <v>11.788510379408537</v>
      </c>
      <c r="P79" s="32">
        <v>12.2</v>
      </c>
      <c r="Q79" s="32">
        <v>12.3</v>
      </c>
      <c r="R79" s="32"/>
      <c r="S79" s="32">
        <v>12.5305566331823</v>
      </c>
      <c r="T79" s="32">
        <v>12.64072172050777</v>
      </c>
      <c r="U79" s="32">
        <v>12.746866040501024</v>
      </c>
      <c r="V79" s="32">
        <v>12.8</v>
      </c>
      <c r="W79" s="53">
        <v>12.949532945322231</v>
      </c>
      <c r="X79" s="53">
        <v>13.046519833370979</v>
      </c>
      <c r="Y79" s="53">
        <v>13.13985426020068</v>
      </c>
      <c r="Z79" s="53">
        <v>12.1530749417526</v>
      </c>
    </row>
    <row r="80" spans="1:26" x14ac:dyDescent="0.2">
      <c r="A80" s="33">
        <v>75</v>
      </c>
      <c r="B80" s="34">
        <f>+'[1]Expectativas (2)'!B82</f>
        <v>8.2070001665059031</v>
      </c>
      <c r="C80" s="34">
        <f>+'[1]Expectativas (2)'!C82</f>
        <v>8.2799999999999994</v>
      </c>
      <c r="D80" s="34">
        <f>+'[1]Expectativas (2)'!D82</f>
        <v>8.3591436336066156</v>
      </c>
      <c r="E80" s="34">
        <v>8.4383649553135509</v>
      </c>
      <c r="F80" s="35">
        <v>11.401677717525697</v>
      </c>
      <c r="G80" s="35">
        <v>11.5</v>
      </c>
      <c r="H80" s="35">
        <v>11.5</v>
      </c>
      <c r="I80" s="35">
        <v>11.6</v>
      </c>
      <c r="J80" s="35">
        <v>11.6</v>
      </c>
      <c r="K80" s="35">
        <v>11.7</v>
      </c>
      <c r="L80" s="35">
        <v>11.8</v>
      </c>
      <c r="M80" s="35">
        <v>11.8</v>
      </c>
      <c r="N80" s="35">
        <v>11.888414988399413</v>
      </c>
      <c r="O80" s="35">
        <v>11.224206168558887</v>
      </c>
      <c r="P80" s="35">
        <v>11.6</v>
      </c>
      <c r="Q80" s="35">
        <v>11.7</v>
      </c>
      <c r="R80" s="35"/>
      <c r="S80" s="35">
        <v>11.959703730620019</v>
      </c>
      <c r="T80" s="35">
        <v>12.066711956624829</v>
      </c>
      <c r="U80" s="35">
        <v>12.169793774459848</v>
      </c>
      <c r="V80" s="35">
        <v>12.3</v>
      </c>
      <c r="W80" s="54">
        <v>12.366521926515192</v>
      </c>
      <c r="X80" s="54">
        <v>12.460803640469459</v>
      </c>
      <c r="Y80" s="54">
        <v>12.551426872581914</v>
      </c>
      <c r="Z80" s="54">
        <v>11.5548279087096</v>
      </c>
    </row>
    <row r="81" spans="1:26" x14ac:dyDescent="0.2">
      <c r="A81" s="30">
        <v>76</v>
      </c>
      <c r="B81" s="31">
        <f>+'[1]Expectativas (2)'!B83</f>
        <v>7.7217271784098864</v>
      </c>
      <c r="C81" s="31">
        <f>+'[1]Expectativas (2)'!C83</f>
        <v>7.79</v>
      </c>
      <c r="D81" s="31">
        <f>+'[1]Expectativas (2)'!D83</f>
        <v>7.8688869079071688</v>
      </c>
      <c r="E81" s="31">
        <v>7.9456514243431648</v>
      </c>
      <c r="F81" s="32">
        <v>10.924546240533576</v>
      </c>
      <c r="G81" s="32">
        <v>11</v>
      </c>
      <c r="H81" s="32">
        <v>11</v>
      </c>
      <c r="I81" s="32">
        <v>11.1</v>
      </c>
      <c r="J81" s="32">
        <v>11.1</v>
      </c>
      <c r="K81" s="32">
        <v>11.2</v>
      </c>
      <c r="L81" s="32">
        <v>11.3</v>
      </c>
      <c r="M81" s="32">
        <v>11.3</v>
      </c>
      <c r="N81" s="32">
        <v>11.390138228737602</v>
      </c>
      <c r="O81" s="32">
        <v>10.676824264779651</v>
      </c>
      <c r="P81" s="32">
        <v>11.1</v>
      </c>
      <c r="Q81" s="32">
        <v>11.2</v>
      </c>
      <c r="R81" s="32"/>
      <c r="S81" s="32">
        <v>11.406789776636444</v>
      </c>
      <c r="T81" s="32">
        <v>11.510595084229672</v>
      </c>
      <c r="U81" s="32">
        <v>11.610573105636149</v>
      </c>
      <c r="V81" s="32">
        <v>11.7</v>
      </c>
      <c r="W81" s="53">
        <v>11.801308006871022</v>
      </c>
      <c r="X81" s="53">
        <v>11.892791808236289</v>
      </c>
      <c r="Y81" s="53">
        <v>11.980680751458531</v>
      </c>
      <c r="Z81" s="53">
        <v>10.9759133378214</v>
      </c>
    </row>
    <row r="82" spans="1:26" x14ac:dyDescent="0.2">
      <c r="A82" s="33">
        <v>77</v>
      </c>
      <c r="B82" s="34">
        <f>+'[1]Expectativas (2)'!B84</f>
        <v>7.257458790642187</v>
      </c>
      <c r="C82" s="34">
        <f>+'[1]Expectativas (2)'!C84</f>
        <v>7.32</v>
      </c>
      <c r="D82" s="34">
        <f>+'[1]Expectativas (2)'!D84</f>
        <v>7.3998023639658328</v>
      </c>
      <c r="E82" s="34">
        <v>7.4740703381130116</v>
      </c>
      <c r="F82" s="35">
        <v>10.466450476850568</v>
      </c>
      <c r="G82" s="35">
        <v>10.5</v>
      </c>
      <c r="H82" s="35">
        <v>10.6</v>
      </c>
      <c r="I82" s="35">
        <v>10.6</v>
      </c>
      <c r="J82" s="35">
        <v>10.7</v>
      </c>
      <c r="K82" s="35">
        <v>10.7</v>
      </c>
      <c r="L82" s="35">
        <v>10.8</v>
      </c>
      <c r="M82" s="35">
        <v>10.9</v>
      </c>
      <c r="N82" s="35">
        <v>10.911539720842379</v>
      </c>
      <c r="O82" s="35">
        <v>10.146073417671253</v>
      </c>
      <c r="P82" s="35">
        <v>10.6</v>
      </c>
      <c r="Q82" s="35">
        <v>10.7</v>
      </c>
      <c r="R82" s="35"/>
      <c r="S82" s="35">
        <v>10.87172398344928</v>
      </c>
      <c r="T82" s="35">
        <v>10.972284490103684</v>
      </c>
      <c r="U82" s="35">
        <v>11.069128768714828</v>
      </c>
      <c r="V82" s="35">
        <v>11.2</v>
      </c>
      <c r="W82" s="54">
        <v>11.253829741824342</v>
      </c>
      <c r="X82" s="54">
        <v>11.342432975748055</v>
      </c>
      <c r="Y82" s="54">
        <v>11.427572135103548</v>
      </c>
      <c r="Z82" s="54">
        <v>10.4166028304729</v>
      </c>
    </row>
    <row r="83" spans="1:26" x14ac:dyDescent="0.2">
      <c r="A83" s="30">
        <v>78</v>
      </c>
      <c r="B83" s="31">
        <f>+'[1]Expectativas (2)'!B85</f>
        <v>6.8137494138558248</v>
      </c>
      <c r="C83" s="31">
        <f>+'[1]Expectativas (2)'!C85</f>
        <v>6.88</v>
      </c>
      <c r="D83" s="31">
        <f>+'[1]Expectativas (2)'!D85</f>
        <v>6.951564028699198</v>
      </c>
      <c r="E83" s="31">
        <v>7.0233352868292602</v>
      </c>
      <c r="F83" s="32">
        <v>10.028054092082668</v>
      </c>
      <c r="G83" s="32">
        <v>10.1</v>
      </c>
      <c r="H83" s="32">
        <v>10.1</v>
      </c>
      <c r="I83" s="32">
        <v>10.199999999999999</v>
      </c>
      <c r="J83" s="32">
        <v>10.199999999999999</v>
      </c>
      <c r="K83" s="32">
        <v>10.3</v>
      </c>
      <c r="L83" s="32">
        <v>10.3</v>
      </c>
      <c r="M83" s="32">
        <v>10.4</v>
      </c>
      <c r="N83" s="32">
        <v>10.453474339384991</v>
      </c>
      <c r="O83" s="32">
        <v>9.6321973436380119</v>
      </c>
      <c r="P83" s="32">
        <v>10</v>
      </c>
      <c r="Q83" s="32">
        <v>10.199999999999999</v>
      </c>
      <c r="R83" s="32"/>
      <c r="S83" s="32">
        <v>10.355087571367685</v>
      </c>
      <c r="T83" s="32">
        <v>10.452380274040548</v>
      </c>
      <c r="U83" s="32">
        <v>10.546083126515679</v>
      </c>
      <c r="V83" s="32">
        <v>10.6</v>
      </c>
      <c r="W83" s="53">
        <v>10.724745699404171</v>
      </c>
      <c r="X83" s="53">
        <v>10.81039823549958</v>
      </c>
      <c r="Y83" s="53">
        <v>10.892788072501199</v>
      </c>
      <c r="Z83" s="53">
        <v>9.8757365533051296</v>
      </c>
    </row>
    <row r="84" spans="1:26" x14ac:dyDescent="0.2">
      <c r="A84" s="33">
        <v>79</v>
      </c>
      <c r="B84" s="34">
        <f>+'[1]Expectativas (2)'!B86</f>
        <v>6.3898361497658351</v>
      </c>
      <c r="C84" s="34">
        <f>+'[1]Expectativas (2)'!C86</f>
        <v>6.45</v>
      </c>
      <c r="D84" s="34">
        <f>+'[1]Expectativas (2)'!D86</f>
        <v>6.5235973615686582</v>
      </c>
      <c r="E84" s="34">
        <v>6.5929393139676886</v>
      </c>
      <c r="F84" s="35">
        <v>9.6102389030218447</v>
      </c>
      <c r="G84" s="35">
        <v>9.6999999999999993</v>
      </c>
      <c r="H84" s="35">
        <v>9.6999999999999993</v>
      </c>
      <c r="I84" s="35">
        <v>9.6999999999999993</v>
      </c>
      <c r="J84" s="35">
        <v>9.8000000000000007</v>
      </c>
      <c r="K84" s="35">
        <v>9.9</v>
      </c>
      <c r="L84" s="35">
        <v>9.9</v>
      </c>
      <c r="M84" s="35">
        <v>10</v>
      </c>
      <c r="N84" s="35">
        <v>10.017124038754217</v>
      </c>
      <c r="O84" s="35">
        <v>9.1355876524719797</v>
      </c>
      <c r="P84" s="35">
        <v>9.6</v>
      </c>
      <c r="Q84" s="35">
        <v>9.6999999999999993</v>
      </c>
      <c r="R84" s="35"/>
      <c r="S84" s="35">
        <v>9.8577065286973706</v>
      </c>
      <c r="T84" s="35">
        <v>9.951735180855632</v>
      </c>
      <c r="U84" s="35">
        <v>10.042321802664482</v>
      </c>
      <c r="V84" s="35">
        <v>10.1</v>
      </c>
      <c r="W84" s="54">
        <v>10.214989466980317</v>
      </c>
      <c r="X84" s="54">
        <v>10.297641796979057</v>
      </c>
      <c r="Y84" s="54">
        <v>10.377303119369724</v>
      </c>
      <c r="Z84" s="54">
        <v>9.3513967657040293</v>
      </c>
    </row>
    <row r="85" spans="1:26" x14ac:dyDescent="0.2">
      <c r="A85" s="30">
        <v>80</v>
      </c>
      <c r="B85" s="31">
        <f>+'[1]Expectativas (2)'!B87</f>
        <v>5.9852129212413558</v>
      </c>
      <c r="C85" s="31">
        <f>+'[1]Expectativas (2)'!C87</f>
        <v>6.05</v>
      </c>
      <c r="D85" s="31">
        <f>+'[1]Expectativas (2)'!D87</f>
        <v>6.1164953199324881</v>
      </c>
      <c r="E85" s="31">
        <v>5.795950347891365</v>
      </c>
      <c r="F85" s="32">
        <v>9.2136629372039227</v>
      </c>
      <c r="G85" s="32">
        <v>9.3000000000000007</v>
      </c>
      <c r="H85" s="32">
        <v>9.3000000000000007</v>
      </c>
      <c r="I85" s="32">
        <v>9.3000000000000007</v>
      </c>
      <c r="J85" s="32">
        <v>9.4</v>
      </c>
      <c r="K85" s="32">
        <v>9.4</v>
      </c>
      <c r="L85" s="32">
        <v>9.5</v>
      </c>
      <c r="M85" s="32">
        <v>9.6</v>
      </c>
      <c r="N85" s="32">
        <v>9.6037933420882222</v>
      </c>
      <c r="O85" s="32">
        <v>8.6565329789145427</v>
      </c>
      <c r="P85" s="32">
        <v>9.1</v>
      </c>
      <c r="Q85" s="32">
        <v>9.1999999999999993</v>
      </c>
      <c r="R85" s="32"/>
      <c r="S85" s="32">
        <v>9.3803140900368316</v>
      </c>
      <c r="T85" s="32">
        <v>9.4710973488941406</v>
      </c>
      <c r="U85" s="32">
        <v>9.558613779591596</v>
      </c>
      <c r="V85" s="32">
        <v>9.6</v>
      </c>
      <c r="W85" s="53">
        <v>9.7253584156494597</v>
      </c>
      <c r="X85" s="53">
        <v>9.8049702644396302</v>
      </c>
      <c r="Y85" s="53">
        <v>9.8819360633759636</v>
      </c>
      <c r="Z85" s="53">
        <v>8.8422191692016998</v>
      </c>
    </row>
    <row r="86" spans="1:26" ht="12.75" customHeight="1" x14ac:dyDescent="0.2">
      <c r="A86" s="33">
        <v>81</v>
      </c>
      <c r="B86" s="34">
        <v>5.9852129212413558</v>
      </c>
      <c r="C86" s="34">
        <v>6.05</v>
      </c>
      <c r="D86" s="34">
        <v>6.1164953199324881</v>
      </c>
      <c r="E86" s="34">
        <v>5.795950347891365</v>
      </c>
      <c r="F86" s="35">
        <v>9.2136629372039227</v>
      </c>
      <c r="G86" s="35">
        <v>9.3000000000000007</v>
      </c>
      <c r="H86" s="35">
        <v>9.3000000000000007</v>
      </c>
      <c r="I86" s="35">
        <v>9.3000000000000007</v>
      </c>
      <c r="J86" s="35">
        <v>9.4</v>
      </c>
      <c r="K86" s="35">
        <v>9.4</v>
      </c>
      <c r="L86" s="35">
        <v>9.5</v>
      </c>
      <c r="M86" s="35">
        <v>9.6</v>
      </c>
      <c r="N86" s="35">
        <v>9.6037933420882222</v>
      </c>
      <c r="O86" s="35">
        <v>8.6565329789145427</v>
      </c>
      <c r="P86" s="35">
        <v>9.1</v>
      </c>
      <c r="Q86" s="35">
        <v>9.1999999999999993</v>
      </c>
      <c r="R86" s="35"/>
      <c r="S86" s="35">
        <v>9.3803140900368316</v>
      </c>
      <c r="T86" s="35">
        <v>9.4710973488941406</v>
      </c>
      <c r="U86" s="35">
        <v>9.558613779591596</v>
      </c>
      <c r="V86" s="35">
        <v>9.6</v>
      </c>
      <c r="W86" s="54">
        <v>9.7253584156494597</v>
      </c>
      <c r="X86" s="54">
        <v>9.8049702644396302</v>
      </c>
      <c r="Y86" s="54">
        <v>9.8819360633759636</v>
      </c>
      <c r="Z86" s="54">
        <v>8.3481740077699307</v>
      </c>
    </row>
    <row r="87" spans="1:26" x14ac:dyDescent="0.2">
      <c r="A87" s="30">
        <v>82</v>
      </c>
      <c r="B87" s="31">
        <v>5.9852129212413558</v>
      </c>
      <c r="C87" s="31">
        <v>6.05</v>
      </c>
      <c r="D87" s="31">
        <v>6.1164953199324881</v>
      </c>
      <c r="E87" s="31">
        <v>5.795950347891365</v>
      </c>
      <c r="F87" s="32">
        <v>9.2136629372039227</v>
      </c>
      <c r="G87" s="32">
        <v>9.3000000000000007</v>
      </c>
      <c r="H87" s="32">
        <v>9.3000000000000007</v>
      </c>
      <c r="I87" s="32">
        <v>9.3000000000000007</v>
      </c>
      <c r="J87" s="32">
        <v>9.4</v>
      </c>
      <c r="K87" s="32">
        <v>9.4</v>
      </c>
      <c r="L87" s="32">
        <v>9.5</v>
      </c>
      <c r="M87" s="32">
        <v>9.6</v>
      </c>
      <c r="N87" s="32">
        <v>9.6037933420882222</v>
      </c>
      <c r="O87" s="32">
        <v>8.6565329789145427</v>
      </c>
      <c r="P87" s="32">
        <v>9.1</v>
      </c>
      <c r="Q87" s="32">
        <v>9.1999999999999993</v>
      </c>
      <c r="R87" s="32"/>
      <c r="S87" s="32">
        <v>9.3803140900368316</v>
      </c>
      <c r="T87" s="32">
        <v>9.4710973488941406</v>
      </c>
      <c r="U87" s="32">
        <v>9.558613779591596</v>
      </c>
      <c r="V87" s="32">
        <v>9.6</v>
      </c>
      <c r="W87" s="53">
        <v>9.7253584156494597</v>
      </c>
      <c r="X87" s="53">
        <v>9.8049702644396302</v>
      </c>
      <c r="Y87" s="53">
        <v>9.8819360633759636</v>
      </c>
      <c r="Z87" s="53">
        <v>7.8716616227148704</v>
      </c>
    </row>
    <row r="88" spans="1:26" x14ac:dyDescent="0.2">
      <c r="A88" s="33">
        <v>83</v>
      </c>
      <c r="B88" s="34">
        <v>5.9852129212413558</v>
      </c>
      <c r="C88" s="34">
        <v>6.05</v>
      </c>
      <c r="D88" s="34">
        <v>6.1164953199324881</v>
      </c>
      <c r="E88" s="34">
        <v>5.795950347891365</v>
      </c>
      <c r="F88" s="35">
        <v>9.2136629372039227</v>
      </c>
      <c r="G88" s="35">
        <v>9.3000000000000007</v>
      </c>
      <c r="H88" s="35">
        <v>9.3000000000000007</v>
      </c>
      <c r="I88" s="35">
        <v>9.3000000000000007</v>
      </c>
      <c r="J88" s="35">
        <v>9.4</v>
      </c>
      <c r="K88" s="35">
        <v>9.4</v>
      </c>
      <c r="L88" s="35">
        <v>9.5</v>
      </c>
      <c r="M88" s="35">
        <v>9.6</v>
      </c>
      <c r="N88" s="35">
        <v>9.6037933420882222</v>
      </c>
      <c r="O88" s="35">
        <v>8.6565329789145427</v>
      </c>
      <c r="P88" s="35">
        <v>9.1</v>
      </c>
      <c r="Q88" s="35">
        <v>9.1999999999999993</v>
      </c>
      <c r="R88" s="35"/>
      <c r="S88" s="35">
        <v>9.3803140900368316</v>
      </c>
      <c r="T88" s="35">
        <v>9.4710973488941406</v>
      </c>
      <c r="U88" s="35">
        <v>9.558613779591596</v>
      </c>
      <c r="V88" s="35">
        <v>9.6</v>
      </c>
      <c r="W88" s="54">
        <v>9.7253584156494597</v>
      </c>
      <c r="X88" s="54">
        <v>9.8049702644396302</v>
      </c>
      <c r="Y88" s="54">
        <v>9.8819360633759636</v>
      </c>
      <c r="Z88" s="54">
        <v>7.4171088328635904</v>
      </c>
    </row>
    <row r="89" spans="1:26" x14ac:dyDescent="0.2">
      <c r="A89" s="30">
        <v>84</v>
      </c>
      <c r="B89" s="31">
        <v>5.9852129212413558</v>
      </c>
      <c r="C89" s="31">
        <v>6.05</v>
      </c>
      <c r="D89" s="31">
        <v>6.1164953199324881</v>
      </c>
      <c r="E89" s="31">
        <v>5.795950347891365</v>
      </c>
      <c r="F89" s="32">
        <v>9.2136629372039227</v>
      </c>
      <c r="G89" s="32">
        <v>9.3000000000000007</v>
      </c>
      <c r="H89" s="32">
        <v>9.3000000000000007</v>
      </c>
      <c r="I89" s="32">
        <v>9.3000000000000007</v>
      </c>
      <c r="J89" s="32">
        <v>9.4</v>
      </c>
      <c r="K89" s="32">
        <v>9.4</v>
      </c>
      <c r="L89" s="32">
        <v>9.5</v>
      </c>
      <c r="M89" s="32">
        <v>9.6</v>
      </c>
      <c r="N89" s="32">
        <v>9.6037933420882222</v>
      </c>
      <c r="O89" s="32">
        <v>8.6565329789145427</v>
      </c>
      <c r="P89" s="32">
        <v>9.1</v>
      </c>
      <c r="Q89" s="32">
        <v>9.1999999999999993</v>
      </c>
      <c r="R89" s="32"/>
      <c r="S89" s="32">
        <v>9.3803140900368316</v>
      </c>
      <c r="T89" s="32">
        <v>9.4710973488941406</v>
      </c>
      <c r="U89" s="32">
        <v>9.558613779591596</v>
      </c>
      <c r="V89" s="32">
        <v>9.6</v>
      </c>
      <c r="W89" s="53">
        <v>9.7253584156494597</v>
      </c>
      <c r="X89" s="53">
        <v>9.8049702644396302</v>
      </c>
      <c r="Y89" s="53">
        <v>9.8819360633759636</v>
      </c>
      <c r="Z89" s="53">
        <v>6.9898071212732402</v>
      </c>
    </row>
    <row r="90" spans="1:26" x14ac:dyDescent="0.2">
      <c r="A90" s="33">
        <v>85</v>
      </c>
      <c r="B90" s="34">
        <v>5.9852129212413558</v>
      </c>
      <c r="C90" s="34">
        <v>6.05</v>
      </c>
      <c r="D90" s="34">
        <v>6.1164953199324881</v>
      </c>
      <c r="E90" s="34">
        <v>5.795950347891365</v>
      </c>
      <c r="F90" s="35">
        <v>9.2136629372039227</v>
      </c>
      <c r="G90" s="35">
        <v>9.3000000000000007</v>
      </c>
      <c r="H90" s="35">
        <v>9.3000000000000007</v>
      </c>
      <c r="I90" s="35">
        <v>9.3000000000000007</v>
      </c>
      <c r="J90" s="35">
        <v>9.4</v>
      </c>
      <c r="K90" s="35">
        <v>9.4</v>
      </c>
      <c r="L90" s="35">
        <v>9.5</v>
      </c>
      <c r="M90" s="35">
        <v>9.6</v>
      </c>
      <c r="N90" s="35">
        <v>9.6037933420882222</v>
      </c>
      <c r="O90" s="35">
        <v>8.6565329789145427</v>
      </c>
      <c r="P90" s="35">
        <v>9.1</v>
      </c>
      <c r="Q90" s="35">
        <v>9.1999999999999993</v>
      </c>
      <c r="R90" s="35"/>
      <c r="S90" s="35">
        <v>9.3803140900368316</v>
      </c>
      <c r="T90" s="35">
        <v>9.4710973488941406</v>
      </c>
      <c r="U90" s="35">
        <v>9.558613779591596</v>
      </c>
      <c r="V90" s="35">
        <v>9.6</v>
      </c>
      <c r="W90" s="54">
        <v>9.7253584156494597</v>
      </c>
      <c r="X90" s="54">
        <v>9.8049702644396302</v>
      </c>
      <c r="Y90" s="54">
        <v>9.8819360633759636</v>
      </c>
      <c r="Z90" s="54">
        <v>6.5947358758783796</v>
      </c>
    </row>
    <row r="91" spans="1:26" x14ac:dyDescent="0.2">
      <c r="A91" s="30">
        <v>86</v>
      </c>
      <c r="B91" s="31">
        <v>5.9852129212413558</v>
      </c>
      <c r="C91" s="31">
        <v>6.05</v>
      </c>
      <c r="D91" s="31">
        <v>6.1164953199324881</v>
      </c>
      <c r="E91" s="31">
        <v>5.795950347891365</v>
      </c>
      <c r="F91" s="32">
        <v>9.2136629372039227</v>
      </c>
      <c r="G91" s="32">
        <v>9.3000000000000007</v>
      </c>
      <c r="H91" s="32">
        <v>9.3000000000000007</v>
      </c>
      <c r="I91" s="32">
        <v>9.3000000000000007</v>
      </c>
      <c r="J91" s="32">
        <v>9.4</v>
      </c>
      <c r="K91" s="32">
        <v>9.4</v>
      </c>
      <c r="L91" s="32">
        <v>9.5</v>
      </c>
      <c r="M91" s="32">
        <v>9.6</v>
      </c>
      <c r="N91" s="32">
        <v>9.6037933420882222</v>
      </c>
      <c r="O91" s="32">
        <v>8.6565329789145427</v>
      </c>
      <c r="P91" s="32">
        <v>9.1</v>
      </c>
      <c r="Q91" s="32">
        <v>9.1999999999999993</v>
      </c>
      <c r="R91" s="32"/>
      <c r="S91" s="32">
        <v>9.3803140900368316</v>
      </c>
      <c r="T91" s="32">
        <v>9.4710973488941406</v>
      </c>
      <c r="U91" s="32">
        <v>9.558613779591596</v>
      </c>
      <c r="V91" s="32">
        <v>9.6</v>
      </c>
      <c r="W91" s="53">
        <v>9.7253584156494597</v>
      </c>
      <c r="X91" s="53">
        <v>9.8049702644396302</v>
      </c>
      <c r="Y91" s="53">
        <v>9.8819360633759636</v>
      </c>
      <c r="Z91" s="53">
        <v>6.2339862545419003</v>
      </c>
    </row>
    <row r="92" spans="1:26" x14ac:dyDescent="0.2">
      <c r="A92" s="33">
        <v>87</v>
      </c>
      <c r="B92" s="34">
        <v>5.9852129212413558</v>
      </c>
      <c r="C92" s="34">
        <v>6.05</v>
      </c>
      <c r="D92" s="34">
        <v>6.1164953199324881</v>
      </c>
      <c r="E92" s="34">
        <v>5.795950347891365</v>
      </c>
      <c r="F92" s="35">
        <v>9.2136629372039227</v>
      </c>
      <c r="G92" s="35">
        <v>9.3000000000000007</v>
      </c>
      <c r="H92" s="35">
        <v>9.3000000000000007</v>
      </c>
      <c r="I92" s="35">
        <v>9.3000000000000007</v>
      </c>
      <c r="J92" s="35">
        <v>9.4</v>
      </c>
      <c r="K92" s="35">
        <v>9.4</v>
      </c>
      <c r="L92" s="35">
        <v>9.5</v>
      </c>
      <c r="M92" s="35">
        <v>9.6</v>
      </c>
      <c r="N92" s="35">
        <v>9.6037933420882222</v>
      </c>
      <c r="O92" s="35">
        <v>8.6565329789145427</v>
      </c>
      <c r="P92" s="35">
        <v>9.1</v>
      </c>
      <c r="Q92" s="35">
        <v>9.1999999999999993</v>
      </c>
      <c r="R92" s="35"/>
      <c r="S92" s="35">
        <v>9.3803140900368316</v>
      </c>
      <c r="T92" s="35">
        <v>9.4710973488941406</v>
      </c>
      <c r="U92" s="35">
        <v>9.558613779591596</v>
      </c>
      <c r="V92" s="35">
        <v>9.6</v>
      </c>
      <c r="W92" s="54">
        <v>9.7253584156494597</v>
      </c>
      <c r="X92" s="54">
        <v>9.8049702644396302</v>
      </c>
      <c r="Y92" s="54">
        <v>9.8819360633759636</v>
      </c>
      <c r="Z92" s="54">
        <v>5.9059740810816796</v>
      </c>
    </row>
    <row r="93" spans="1:26" x14ac:dyDescent="0.2">
      <c r="A93" s="30">
        <v>88</v>
      </c>
      <c r="B93" s="31">
        <v>5.9852129212413558</v>
      </c>
      <c r="C93" s="31">
        <v>6.05</v>
      </c>
      <c r="D93" s="31">
        <v>6.1164953199324881</v>
      </c>
      <c r="E93" s="31">
        <v>5.795950347891365</v>
      </c>
      <c r="F93" s="32">
        <v>9.2136629372039227</v>
      </c>
      <c r="G93" s="32">
        <v>9.3000000000000007</v>
      </c>
      <c r="H93" s="32">
        <v>9.3000000000000007</v>
      </c>
      <c r="I93" s="32">
        <v>9.3000000000000007</v>
      </c>
      <c r="J93" s="32">
        <v>9.4</v>
      </c>
      <c r="K93" s="32">
        <v>9.4</v>
      </c>
      <c r="L93" s="32">
        <v>9.5</v>
      </c>
      <c r="M93" s="32">
        <v>9.6</v>
      </c>
      <c r="N93" s="32">
        <v>9.6037933420882222</v>
      </c>
      <c r="O93" s="32">
        <v>8.6565329789145427</v>
      </c>
      <c r="P93" s="32">
        <v>9.1</v>
      </c>
      <c r="Q93" s="32">
        <v>9.1999999999999993</v>
      </c>
      <c r="R93" s="32"/>
      <c r="S93" s="32">
        <v>9.3803140900368316</v>
      </c>
      <c r="T93" s="32">
        <v>9.4710973488941406</v>
      </c>
      <c r="U93" s="32">
        <v>9.558613779591596</v>
      </c>
      <c r="V93" s="32">
        <v>9.6</v>
      </c>
      <c r="W93" s="53">
        <v>9.7253584156494597</v>
      </c>
      <c r="X93" s="53">
        <v>9.8049702644396302</v>
      </c>
      <c r="Y93" s="53">
        <v>9.8819360633759636</v>
      </c>
      <c r="Z93" s="53">
        <v>5.6051204222092501</v>
      </c>
    </row>
    <row r="94" spans="1:26" x14ac:dyDescent="0.2">
      <c r="A94" s="33">
        <v>89</v>
      </c>
      <c r="B94" s="34">
        <v>5.9852129212413558</v>
      </c>
      <c r="C94" s="34">
        <v>6.05</v>
      </c>
      <c r="D94" s="34">
        <v>6.1164953199324881</v>
      </c>
      <c r="E94" s="34">
        <v>5.795950347891365</v>
      </c>
      <c r="F94" s="35">
        <v>9.2136629372039227</v>
      </c>
      <c r="G94" s="35">
        <v>9.3000000000000007</v>
      </c>
      <c r="H94" s="35">
        <v>9.3000000000000007</v>
      </c>
      <c r="I94" s="35">
        <v>9.3000000000000007</v>
      </c>
      <c r="J94" s="35">
        <v>9.4</v>
      </c>
      <c r="K94" s="35">
        <v>9.4</v>
      </c>
      <c r="L94" s="35">
        <v>9.5</v>
      </c>
      <c r="M94" s="35">
        <v>9.6</v>
      </c>
      <c r="N94" s="35">
        <v>9.6037933420882222</v>
      </c>
      <c r="O94" s="35">
        <v>8.6565329789145427</v>
      </c>
      <c r="P94" s="35">
        <v>9.1</v>
      </c>
      <c r="Q94" s="35">
        <v>9.1999999999999993</v>
      </c>
      <c r="R94" s="35"/>
      <c r="S94" s="35">
        <v>9.3803140900368316</v>
      </c>
      <c r="T94" s="35">
        <v>9.4710973488941406</v>
      </c>
      <c r="U94" s="35">
        <v>9.558613779591596</v>
      </c>
      <c r="V94" s="35">
        <v>9.6</v>
      </c>
      <c r="W94" s="54">
        <v>9.7253584156494597</v>
      </c>
      <c r="X94" s="54">
        <v>9.8049702644396302</v>
      </c>
      <c r="Y94" s="54">
        <v>9.8819360633759636</v>
      </c>
      <c r="Z94" s="54">
        <v>5.3228395750711801</v>
      </c>
    </row>
    <row r="95" spans="1:26" x14ac:dyDescent="0.2">
      <c r="A95" s="30">
        <v>90</v>
      </c>
      <c r="B95" s="31">
        <v>5.9852129212413558</v>
      </c>
      <c r="C95" s="31">
        <v>6.05</v>
      </c>
      <c r="D95" s="31">
        <v>6.1164953199324881</v>
      </c>
      <c r="E95" s="31">
        <v>5.795950347891365</v>
      </c>
      <c r="F95" s="32">
        <v>9.2136629372039227</v>
      </c>
      <c r="G95" s="32">
        <v>9.3000000000000007</v>
      </c>
      <c r="H95" s="32">
        <v>9.3000000000000007</v>
      </c>
      <c r="I95" s="32">
        <v>9.3000000000000007</v>
      </c>
      <c r="J95" s="32">
        <v>9.4</v>
      </c>
      <c r="K95" s="32">
        <v>9.4</v>
      </c>
      <c r="L95" s="32">
        <v>9.5</v>
      </c>
      <c r="M95" s="32">
        <v>9.6</v>
      </c>
      <c r="N95" s="32">
        <v>9.6037933420882222</v>
      </c>
      <c r="O95" s="32">
        <v>8.6565329789145427</v>
      </c>
      <c r="P95" s="32">
        <v>9.1</v>
      </c>
      <c r="Q95" s="32">
        <v>9.1999999999999993</v>
      </c>
      <c r="R95" s="32"/>
      <c r="S95" s="32">
        <v>9.3803140900368316</v>
      </c>
      <c r="T95" s="32">
        <v>9.4710973488941406</v>
      </c>
      <c r="U95" s="32">
        <v>9.558613779591596</v>
      </c>
      <c r="V95" s="32">
        <v>9.6</v>
      </c>
      <c r="W95" s="53">
        <v>9.7253584156494597</v>
      </c>
      <c r="X95" s="53">
        <v>9.8049702644396302</v>
      </c>
      <c r="Y95" s="53">
        <v>9.8819360633759636</v>
      </c>
      <c r="Z95" s="53">
        <v>5.0509645164622397</v>
      </c>
    </row>
    <row r="96" spans="1:26" x14ac:dyDescent="0.2">
      <c r="A96" s="30"/>
      <c r="B96" s="30"/>
      <c r="C96" s="30"/>
      <c r="D96" s="30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pans="1:18" x14ac:dyDescent="0.2">
      <c r="A97" s="30"/>
      <c r="B97" s="30"/>
      <c r="C97" s="30"/>
      <c r="D97" s="30"/>
      <c r="E97" s="36"/>
      <c r="F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spans="1:18" x14ac:dyDescent="0.2">
      <c r="A98" s="30"/>
      <c r="B98" s="30"/>
      <c r="C98" s="30"/>
      <c r="D98" s="30"/>
      <c r="E98" s="36"/>
      <c r="F98" s="36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spans="1:18" x14ac:dyDescent="0.2">
      <c r="A99" s="30"/>
      <c r="B99" s="30"/>
      <c r="C99" s="30"/>
      <c r="D99" s="30"/>
      <c r="E99" s="36"/>
      <c r="F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1:18" x14ac:dyDescent="0.2">
      <c r="A100" s="30"/>
      <c r="B100" s="30"/>
      <c r="C100" s="30"/>
      <c r="D100" s="30"/>
      <c r="E100" s="36"/>
      <c r="F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</sheetData>
  <sheetProtection algorithmName="SHA-512" hashValue="S6Ps0YbssCbh433b4Om+TA9A+y1sWMP1JDEIwIT9LdRdpEzDvLS8U9xONGdoSjyGIoHHBCt72Xz0YJrYvzNiqA==" saltValue="VISoPKmZdrSSTeKrr/kngg==" spinCount="100000" sheet="1" objects="1" scenarios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A3A7-F50E-4077-BE1B-47A13C10D742}">
  <sheetPr>
    <pageSetUpPr fitToPage="1"/>
  </sheetPr>
  <dimension ref="A1:J39"/>
  <sheetViews>
    <sheetView showGridLines="0" workbookViewId="0">
      <pane xSplit="2" ySplit="4" topLeftCell="C5" activePane="bottomRight" state="frozen"/>
      <selection activeCell="B5" sqref="B5"/>
      <selection pane="topRight" activeCell="B5" sqref="B5"/>
      <selection pane="bottomLeft" activeCell="B5" sqref="B5"/>
      <selection pane="bottomRight" activeCell="C5" sqref="C5"/>
    </sheetView>
  </sheetViews>
  <sheetFormatPr defaultColWidth="0" defaultRowHeight="12.75" customHeight="1" zeroHeight="1" x14ac:dyDescent="0.2"/>
  <cols>
    <col min="1" max="1" width="1.7109375" style="71" customWidth="1"/>
    <col min="2" max="2" width="41.140625" style="71" customWidth="1"/>
    <col min="3" max="4" width="16.7109375" style="71" customWidth="1"/>
    <col min="5" max="5" width="15.140625" style="71" hidden="1" customWidth="1"/>
    <col min="6" max="9" width="9.7109375" style="71" customWidth="1"/>
    <col min="10" max="10" width="0.42578125" style="71" customWidth="1"/>
    <col min="11" max="16384" width="9.140625" style="71" hidden="1"/>
  </cols>
  <sheetData>
    <row r="1" spans="2:10" ht="5.0999999999999996" customHeight="1" thickBot="1" x14ac:dyDescent="0.25"/>
    <row r="2" spans="2:10" ht="57" customHeight="1" thickBot="1" x14ac:dyDescent="0.25">
      <c r="B2" s="72"/>
      <c r="C2" s="73" t="s">
        <v>54</v>
      </c>
      <c r="D2" s="74"/>
      <c r="E2" s="74"/>
      <c r="F2" s="74"/>
      <c r="G2" s="74"/>
      <c r="H2" s="74"/>
      <c r="I2" s="75"/>
      <c r="J2" s="76"/>
    </row>
    <row r="3" spans="2:10" ht="24.95" customHeight="1" x14ac:dyDescent="0.2">
      <c r="B3" s="108" t="s">
        <v>55</v>
      </c>
      <c r="C3" s="110" t="s">
        <v>56</v>
      </c>
      <c r="D3" s="112" t="s">
        <v>57</v>
      </c>
      <c r="E3" s="112" t="s">
        <v>106</v>
      </c>
      <c r="F3" s="113" t="s">
        <v>58</v>
      </c>
      <c r="G3" s="114"/>
      <c r="H3" s="114"/>
      <c r="I3" s="115"/>
    </row>
    <row r="4" spans="2:10" ht="24.95" customHeight="1" thickBot="1" x14ac:dyDescent="0.25">
      <c r="B4" s="109"/>
      <c r="C4" s="111"/>
      <c r="D4" s="111"/>
      <c r="E4" s="111"/>
      <c r="F4" s="77" t="s">
        <v>59</v>
      </c>
      <c r="G4" s="77" t="s">
        <v>60</v>
      </c>
      <c r="H4" s="77" t="s">
        <v>61</v>
      </c>
      <c r="I4" s="78" t="s">
        <v>62</v>
      </c>
    </row>
    <row r="5" spans="2:10" ht="24.95" customHeight="1" x14ac:dyDescent="0.2">
      <c r="B5" s="79" t="s">
        <v>63</v>
      </c>
      <c r="C5" s="80">
        <v>45302</v>
      </c>
      <c r="D5" s="80">
        <v>45292</v>
      </c>
      <c r="E5" s="93">
        <v>2024</v>
      </c>
      <c r="F5" s="81">
        <f t="shared" ref="F5:F6" si="0">+H5/220</f>
        <v>6.418181818181818</v>
      </c>
      <c r="G5" s="81">
        <f t="shared" ref="G5:G6" si="1">+H5/30</f>
        <v>47.06666666666667</v>
      </c>
      <c r="H5" s="81">
        <v>1412</v>
      </c>
      <c r="I5" s="82">
        <v>7786.02</v>
      </c>
    </row>
    <row r="6" spans="2:10" ht="24.95" customHeight="1" x14ac:dyDescent="0.2">
      <c r="B6" s="79" t="s">
        <v>64</v>
      </c>
      <c r="C6" s="80">
        <v>44936</v>
      </c>
      <c r="D6" s="80">
        <v>44927</v>
      </c>
      <c r="E6" s="93">
        <v>2023</v>
      </c>
      <c r="F6" s="81">
        <f t="shared" si="0"/>
        <v>6</v>
      </c>
      <c r="G6" s="81">
        <f t="shared" si="1"/>
        <v>44</v>
      </c>
      <c r="H6" s="81">
        <v>1320</v>
      </c>
      <c r="I6" s="82">
        <v>7507.49</v>
      </c>
    </row>
    <row r="7" spans="2:10" ht="20.100000000000001" customHeight="1" x14ac:dyDescent="0.2">
      <c r="B7" s="79" t="s">
        <v>65</v>
      </c>
      <c r="C7" s="80">
        <v>44581</v>
      </c>
      <c r="D7" s="80">
        <v>44562</v>
      </c>
      <c r="E7" s="93">
        <v>2022</v>
      </c>
      <c r="F7" s="81">
        <f>+H7/220</f>
        <v>5.5090909090909088</v>
      </c>
      <c r="G7" s="81">
        <f>+H7/30</f>
        <v>40.4</v>
      </c>
      <c r="H7" s="81">
        <v>1212</v>
      </c>
      <c r="I7" s="82">
        <v>7087.22</v>
      </c>
    </row>
    <row r="8" spans="2:10" ht="20.100000000000001" customHeight="1" x14ac:dyDescent="0.2">
      <c r="B8" s="79" t="s">
        <v>66</v>
      </c>
      <c r="C8" s="80">
        <v>44209</v>
      </c>
      <c r="D8" s="80">
        <v>44197</v>
      </c>
      <c r="E8" s="93">
        <v>2021</v>
      </c>
      <c r="F8" s="81">
        <f>+H8/220</f>
        <v>5</v>
      </c>
      <c r="G8" s="81">
        <f>+H8/30</f>
        <v>36.666666666666664</v>
      </c>
      <c r="H8" s="81">
        <v>1100</v>
      </c>
      <c r="I8" s="82">
        <v>6433.57</v>
      </c>
    </row>
    <row r="9" spans="2:10" ht="20.100000000000001" customHeight="1" x14ac:dyDescent="0.2">
      <c r="B9" s="79" t="s">
        <v>67</v>
      </c>
      <c r="C9" s="80">
        <v>43872</v>
      </c>
      <c r="D9" s="80">
        <v>43862</v>
      </c>
      <c r="E9" s="93">
        <v>2020</v>
      </c>
      <c r="F9" s="81">
        <f>+H9/220</f>
        <v>4.75</v>
      </c>
      <c r="G9" s="81">
        <f>+H9/30</f>
        <v>34.833333333333336</v>
      </c>
      <c r="H9" s="81">
        <v>1045</v>
      </c>
      <c r="I9" s="82">
        <v>6101.06</v>
      </c>
    </row>
    <row r="10" spans="2:10" ht="20.100000000000001" customHeight="1" x14ac:dyDescent="0.2">
      <c r="B10" s="79" t="s">
        <v>68</v>
      </c>
      <c r="C10" s="80">
        <v>43844</v>
      </c>
      <c r="D10" s="80">
        <v>43831</v>
      </c>
      <c r="E10" s="93"/>
      <c r="F10" s="81">
        <f>+H10/220</f>
        <v>4.7227272727272727</v>
      </c>
      <c r="G10" s="81">
        <f>+H10/30</f>
        <v>34.633333333333333</v>
      </c>
      <c r="H10" s="81">
        <v>1039</v>
      </c>
      <c r="I10" s="82">
        <v>6101.06</v>
      </c>
    </row>
    <row r="11" spans="2:10" ht="20.100000000000001" customHeight="1" x14ac:dyDescent="0.2">
      <c r="B11" s="79" t="s">
        <v>69</v>
      </c>
      <c r="C11" s="80">
        <v>43480</v>
      </c>
      <c r="D11" s="80">
        <v>43466</v>
      </c>
      <c r="E11" s="93">
        <v>2019</v>
      </c>
      <c r="F11" s="81">
        <f>+H11/220</f>
        <v>4.5363636363636362</v>
      </c>
      <c r="G11" s="81">
        <f>+H11/30</f>
        <v>33.266666666666666</v>
      </c>
      <c r="H11" s="81">
        <v>998</v>
      </c>
      <c r="I11" s="82">
        <v>5839.45</v>
      </c>
    </row>
    <row r="12" spans="2:10" ht="20.100000000000001" customHeight="1" x14ac:dyDescent="0.2">
      <c r="B12" s="79" t="s">
        <v>70</v>
      </c>
      <c r="C12" s="80">
        <v>43098</v>
      </c>
      <c r="D12" s="80">
        <v>43101</v>
      </c>
      <c r="E12" s="93">
        <v>2018</v>
      </c>
      <c r="F12" s="81">
        <v>4.34</v>
      </c>
      <c r="G12" s="81">
        <v>31.8</v>
      </c>
      <c r="H12" s="81">
        <v>954</v>
      </c>
      <c r="I12" s="82">
        <v>5645.8</v>
      </c>
    </row>
    <row r="13" spans="2:10" ht="20.100000000000001" customHeight="1" x14ac:dyDescent="0.2">
      <c r="B13" s="83" t="s">
        <v>71</v>
      </c>
      <c r="C13" s="84">
        <v>42734</v>
      </c>
      <c r="D13" s="84">
        <v>42736</v>
      </c>
      <c r="E13" s="87">
        <v>2017</v>
      </c>
      <c r="F13" s="85">
        <v>4.26</v>
      </c>
      <c r="G13" s="85">
        <v>31.23</v>
      </c>
      <c r="H13" s="85">
        <v>937</v>
      </c>
      <c r="I13" s="86">
        <v>5531.31</v>
      </c>
    </row>
    <row r="14" spans="2:10" ht="20.100000000000001" customHeight="1" x14ac:dyDescent="0.2">
      <c r="B14" s="83" t="s">
        <v>72</v>
      </c>
      <c r="C14" s="84">
        <v>42368</v>
      </c>
      <c r="D14" s="84">
        <v>42370</v>
      </c>
      <c r="E14" s="87">
        <v>2016</v>
      </c>
      <c r="F14" s="85">
        <v>4</v>
      </c>
      <c r="G14" s="85">
        <v>29.33</v>
      </c>
      <c r="H14" s="85">
        <v>880</v>
      </c>
      <c r="I14" s="86">
        <v>5189.82</v>
      </c>
    </row>
    <row r="15" spans="2:10" ht="20.100000000000001" customHeight="1" x14ac:dyDescent="0.2">
      <c r="B15" s="83" t="s">
        <v>73</v>
      </c>
      <c r="C15" s="87" t="s">
        <v>74</v>
      </c>
      <c r="D15" s="84">
        <v>42005</v>
      </c>
      <c r="E15" s="87">
        <v>2015</v>
      </c>
      <c r="F15" s="85">
        <v>3.58</v>
      </c>
      <c r="G15" s="85">
        <v>26.27</v>
      </c>
      <c r="H15" s="85">
        <v>788</v>
      </c>
      <c r="I15" s="86">
        <v>4663.75</v>
      </c>
    </row>
    <row r="16" spans="2:10" ht="20.100000000000001" customHeight="1" x14ac:dyDescent="0.2">
      <c r="B16" s="83" t="s">
        <v>75</v>
      </c>
      <c r="C16" s="87" t="s">
        <v>76</v>
      </c>
      <c r="D16" s="84">
        <v>41640</v>
      </c>
      <c r="E16" s="87">
        <v>2014</v>
      </c>
      <c r="F16" s="85">
        <v>3.29</v>
      </c>
      <c r="G16" s="85">
        <v>24.13</v>
      </c>
      <c r="H16" s="85">
        <v>724</v>
      </c>
      <c r="I16" s="86">
        <v>4390.24</v>
      </c>
    </row>
    <row r="17" spans="2:9" ht="20.100000000000001" customHeight="1" x14ac:dyDescent="0.2">
      <c r="B17" s="83" t="s">
        <v>77</v>
      </c>
      <c r="C17" s="87" t="s">
        <v>78</v>
      </c>
      <c r="D17" s="84">
        <v>41275</v>
      </c>
      <c r="E17" s="87">
        <v>2013</v>
      </c>
      <c r="F17" s="85">
        <v>3.08</v>
      </c>
      <c r="G17" s="85">
        <v>22.6</v>
      </c>
      <c r="H17" s="85">
        <v>678</v>
      </c>
      <c r="I17" s="86">
        <v>4159</v>
      </c>
    </row>
    <row r="18" spans="2:9" ht="20.100000000000001" customHeight="1" x14ac:dyDescent="0.2">
      <c r="B18" s="83" t="s">
        <v>79</v>
      </c>
      <c r="C18" s="87" t="s">
        <v>80</v>
      </c>
      <c r="D18" s="84">
        <v>40909</v>
      </c>
      <c r="E18" s="87">
        <v>2012</v>
      </c>
      <c r="F18" s="85">
        <v>2.83</v>
      </c>
      <c r="G18" s="85">
        <v>20.73</v>
      </c>
      <c r="H18" s="85">
        <v>622</v>
      </c>
      <c r="I18" s="86">
        <v>3916.2</v>
      </c>
    </row>
    <row r="19" spans="2:9" ht="20.100000000000001" customHeight="1" x14ac:dyDescent="0.2">
      <c r="B19" s="83" t="s">
        <v>81</v>
      </c>
      <c r="C19" s="87" t="s">
        <v>82</v>
      </c>
      <c r="D19" s="84">
        <v>40603</v>
      </c>
      <c r="E19" s="87">
        <v>2011</v>
      </c>
      <c r="F19" s="85">
        <v>2.48</v>
      </c>
      <c r="G19" s="85">
        <v>18.170000000000002</v>
      </c>
      <c r="H19" s="85">
        <v>545</v>
      </c>
      <c r="I19" s="86">
        <v>3691.74</v>
      </c>
    </row>
    <row r="20" spans="2:9" ht="20.100000000000001" customHeight="1" x14ac:dyDescent="0.2">
      <c r="B20" s="83" t="s">
        <v>83</v>
      </c>
      <c r="C20" s="84">
        <v>40543</v>
      </c>
      <c r="D20" s="84">
        <v>40544</v>
      </c>
      <c r="E20" s="87"/>
      <c r="F20" s="85">
        <v>2.4500000000000002</v>
      </c>
      <c r="G20" s="85">
        <v>18</v>
      </c>
      <c r="H20" s="85">
        <v>540</v>
      </c>
      <c r="I20" s="86">
        <v>3689.66</v>
      </c>
    </row>
    <row r="21" spans="2:9" ht="20.100000000000001" customHeight="1" x14ac:dyDescent="0.2">
      <c r="B21" s="83" t="s">
        <v>84</v>
      </c>
      <c r="C21" s="87" t="s">
        <v>85</v>
      </c>
      <c r="D21" s="84">
        <v>40179</v>
      </c>
      <c r="E21" s="87">
        <v>2010</v>
      </c>
      <c r="F21" s="85">
        <v>2.3199999999999998</v>
      </c>
      <c r="G21" s="85">
        <v>17</v>
      </c>
      <c r="H21" s="85">
        <v>510</v>
      </c>
      <c r="I21" s="86">
        <v>3467.4</v>
      </c>
    </row>
    <row r="22" spans="2:9" ht="20.100000000000001" customHeight="1" x14ac:dyDescent="0.2">
      <c r="B22" s="83" t="s">
        <v>86</v>
      </c>
      <c r="C22" s="87" t="s">
        <v>87</v>
      </c>
      <c r="D22" s="84">
        <v>39845</v>
      </c>
      <c r="E22" s="87">
        <v>2009</v>
      </c>
      <c r="F22" s="85">
        <v>2.11</v>
      </c>
      <c r="G22" s="85">
        <v>15.5</v>
      </c>
      <c r="H22" s="85">
        <v>465</v>
      </c>
      <c r="I22" s="86">
        <v>3218.9</v>
      </c>
    </row>
    <row r="23" spans="2:9" ht="20.100000000000001" customHeight="1" x14ac:dyDescent="0.2">
      <c r="B23" s="83" t="s">
        <v>88</v>
      </c>
      <c r="C23" s="87" t="s">
        <v>89</v>
      </c>
      <c r="D23" s="84">
        <v>39508</v>
      </c>
      <c r="E23" s="87">
        <v>2008</v>
      </c>
      <c r="F23" s="85">
        <v>1.89</v>
      </c>
      <c r="G23" s="85">
        <v>13.83</v>
      </c>
      <c r="H23" s="85">
        <v>415</v>
      </c>
      <c r="I23" s="86">
        <v>3038.99</v>
      </c>
    </row>
    <row r="24" spans="2:9" ht="20.100000000000001" customHeight="1" x14ac:dyDescent="0.2">
      <c r="B24" s="83" t="s">
        <v>90</v>
      </c>
      <c r="C24" s="87" t="s">
        <v>91</v>
      </c>
      <c r="D24" s="84">
        <v>39173</v>
      </c>
      <c r="E24" s="87">
        <v>2007</v>
      </c>
      <c r="F24" s="85">
        <v>1.73</v>
      </c>
      <c r="G24" s="85">
        <v>12.67</v>
      </c>
      <c r="H24" s="85">
        <v>380</v>
      </c>
      <c r="I24" s="86">
        <v>2894.28</v>
      </c>
    </row>
    <row r="25" spans="2:9" ht="20.100000000000001" customHeight="1" x14ac:dyDescent="0.2">
      <c r="B25" s="83" t="s">
        <v>92</v>
      </c>
      <c r="C25" s="84">
        <v>38908</v>
      </c>
      <c r="D25" s="84">
        <v>38808</v>
      </c>
      <c r="E25" s="87">
        <v>2006</v>
      </c>
      <c r="F25" s="85">
        <v>1.59</v>
      </c>
      <c r="G25" s="85">
        <v>11.67</v>
      </c>
      <c r="H25" s="85">
        <v>350</v>
      </c>
      <c r="I25" s="86">
        <v>2801.56</v>
      </c>
    </row>
    <row r="26" spans="2:9" ht="20.100000000000001" customHeight="1" x14ac:dyDescent="0.2">
      <c r="B26" s="83" t="s">
        <v>93</v>
      </c>
      <c r="C26" s="84">
        <v>38583</v>
      </c>
      <c r="D26" s="84">
        <v>38473</v>
      </c>
      <c r="E26" s="87">
        <v>2005</v>
      </c>
      <c r="F26" s="85">
        <v>1.36</v>
      </c>
      <c r="G26" s="85">
        <v>10</v>
      </c>
      <c r="H26" s="85">
        <v>300</v>
      </c>
      <c r="I26" s="86">
        <v>2668.15</v>
      </c>
    </row>
    <row r="27" spans="2:9" ht="20.100000000000001" customHeight="1" x14ac:dyDescent="0.2">
      <c r="B27" s="83" t="s">
        <v>94</v>
      </c>
      <c r="C27" s="84">
        <v>38163</v>
      </c>
      <c r="D27" s="84">
        <v>38108</v>
      </c>
      <c r="E27" s="87">
        <v>2004</v>
      </c>
      <c r="F27" s="85">
        <v>1.18</v>
      </c>
      <c r="G27" s="85">
        <v>8.67</v>
      </c>
      <c r="H27" s="85">
        <v>260</v>
      </c>
      <c r="I27" s="86">
        <v>2508.7199999999998</v>
      </c>
    </row>
    <row r="28" spans="2:9" ht="20.100000000000001" customHeight="1" x14ac:dyDescent="0.2">
      <c r="B28" s="83" t="s">
        <v>95</v>
      </c>
      <c r="C28" s="84">
        <v>37812</v>
      </c>
      <c r="D28" s="84">
        <v>37712</v>
      </c>
      <c r="E28" s="87">
        <v>2003</v>
      </c>
      <c r="F28" s="85">
        <v>1.0900000000000001</v>
      </c>
      <c r="G28" s="85">
        <v>8</v>
      </c>
      <c r="H28" s="85">
        <v>240</v>
      </c>
      <c r="I28" s="86">
        <v>2400</v>
      </c>
    </row>
    <row r="29" spans="2:9" ht="20.100000000000001" customHeight="1" x14ac:dyDescent="0.2">
      <c r="B29" s="83" t="s">
        <v>96</v>
      </c>
      <c r="C29" s="84">
        <v>37475</v>
      </c>
      <c r="D29" s="84">
        <v>37347</v>
      </c>
      <c r="E29" s="87">
        <v>2002</v>
      </c>
      <c r="F29" s="85">
        <v>0.91</v>
      </c>
      <c r="G29" s="85">
        <v>6.67</v>
      </c>
      <c r="H29" s="85">
        <v>200</v>
      </c>
      <c r="I29" s="86">
        <v>1561.56</v>
      </c>
    </row>
    <row r="30" spans="2:9" ht="20.100000000000001" customHeight="1" x14ac:dyDescent="0.2">
      <c r="B30" s="83" t="s">
        <v>97</v>
      </c>
      <c r="C30" s="84">
        <v>37127</v>
      </c>
      <c r="D30" s="84">
        <v>36982</v>
      </c>
      <c r="E30" s="87">
        <v>2001</v>
      </c>
      <c r="F30" s="85">
        <v>0.82</v>
      </c>
      <c r="G30" s="85">
        <v>6</v>
      </c>
      <c r="H30" s="85">
        <v>180</v>
      </c>
      <c r="I30" s="86">
        <v>1430</v>
      </c>
    </row>
    <row r="31" spans="2:9" ht="20.100000000000001" customHeight="1" x14ac:dyDescent="0.2">
      <c r="B31" s="83" t="s">
        <v>98</v>
      </c>
      <c r="C31" s="84">
        <v>36665</v>
      </c>
      <c r="D31" s="84">
        <v>36619</v>
      </c>
      <c r="E31" s="87">
        <v>2000</v>
      </c>
      <c r="F31" s="85">
        <v>0.69</v>
      </c>
      <c r="G31" s="85">
        <v>5.03</v>
      </c>
      <c r="H31" s="85">
        <v>151</v>
      </c>
      <c r="I31" s="86">
        <v>1328.25</v>
      </c>
    </row>
    <row r="32" spans="2:9" ht="20.100000000000001" customHeight="1" x14ac:dyDescent="0.2">
      <c r="B32" s="83" t="s">
        <v>99</v>
      </c>
      <c r="C32" s="84">
        <v>36665</v>
      </c>
      <c r="D32" s="84">
        <v>36281</v>
      </c>
      <c r="E32" s="87">
        <v>1999</v>
      </c>
      <c r="F32" s="85">
        <v>0.62</v>
      </c>
      <c r="G32" s="85">
        <v>4.53</v>
      </c>
      <c r="H32" s="85">
        <v>136</v>
      </c>
      <c r="I32" s="86">
        <v>1255.32</v>
      </c>
    </row>
    <row r="33" spans="2:9" ht="20.100000000000001" customHeight="1" x14ac:dyDescent="0.2">
      <c r="B33" s="83" t="s">
        <v>100</v>
      </c>
      <c r="C33" s="84">
        <v>36665</v>
      </c>
      <c r="D33" s="84">
        <v>35916</v>
      </c>
      <c r="E33" s="87">
        <v>1998</v>
      </c>
      <c r="F33" s="85">
        <v>0.59</v>
      </c>
      <c r="G33" s="85">
        <v>4.33</v>
      </c>
      <c r="H33" s="85">
        <v>130</v>
      </c>
      <c r="I33" s="86">
        <v>1200</v>
      </c>
    </row>
    <row r="34" spans="2:9" ht="20.100000000000001" customHeight="1" x14ac:dyDescent="0.2">
      <c r="B34" s="83" t="s">
        <v>101</v>
      </c>
      <c r="C34" s="84">
        <v>36665</v>
      </c>
      <c r="D34" s="84">
        <v>35551</v>
      </c>
      <c r="E34" s="87">
        <v>1997</v>
      </c>
      <c r="F34" s="85">
        <v>0.54</v>
      </c>
      <c r="G34" s="85">
        <v>4</v>
      </c>
      <c r="H34" s="85">
        <v>120</v>
      </c>
      <c r="I34" s="86">
        <v>1031.8699999999999</v>
      </c>
    </row>
    <row r="35" spans="2:9" ht="20.100000000000001" customHeight="1" x14ac:dyDescent="0.2">
      <c r="B35" s="83" t="s">
        <v>102</v>
      </c>
      <c r="C35" s="84">
        <v>36665</v>
      </c>
      <c r="D35" s="84">
        <v>35186</v>
      </c>
      <c r="E35" s="87">
        <v>1997</v>
      </c>
      <c r="F35" s="85">
        <v>0.51</v>
      </c>
      <c r="G35" s="85">
        <v>3.73</v>
      </c>
      <c r="H35" s="85">
        <v>112</v>
      </c>
      <c r="I35" s="86">
        <v>957.56</v>
      </c>
    </row>
    <row r="36" spans="2:9" ht="20.100000000000001" customHeight="1" x14ac:dyDescent="0.2">
      <c r="B36" s="83" t="s">
        <v>103</v>
      </c>
      <c r="C36" s="84">
        <v>34818</v>
      </c>
      <c r="D36" s="84">
        <v>34820</v>
      </c>
      <c r="E36" s="87">
        <v>1995</v>
      </c>
      <c r="F36" s="85">
        <v>0.45</v>
      </c>
      <c r="G36" s="85">
        <v>3.33</v>
      </c>
      <c r="H36" s="85">
        <v>100</v>
      </c>
      <c r="I36" s="86">
        <v>832.66</v>
      </c>
    </row>
    <row r="37" spans="2:9" ht="20.100000000000001" customHeight="1" x14ac:dyDescent="0.2">
      <c r="B37" s="83" t="s">
        <v>104</v>
      </c>
      <c r="C37" s="84">
        <v>34870</v>
      </c>
      <c r="D37" s="84">
        <v>34578</v>
      </c>
      <c r="E37" s="87">
        <v>1994</v>
      </c>
      <c r="F37" s="85">
        <v>0.32</v>
      </c>
      <c r="G37" s="85">
        <v>2.33</v>
      </c>
      <c r="H37" s="85">
        <v>70</v>
      </c>
      <c r="I37" s="86">
        <v>582.66</v>
      </c>
    </row>
    <row r="38" spans="2:9" ht="20.100000000000001" customHeight="1" thickBot="1" x14ac:dyDescent="0.25">
      <c r="B38" s="88" t="s">
        <v>105</v>
      </c>
      <c r="C38" s="89">
        <v>34880</v>
      </c>
      <c r="D38" s="89">
        <v>34516</v>
      </c>
      <c r="E38" s="94"/>
      <c r="F38" s="90">
        <v>0.28999999999999998</v>
      </c>
      <c r="G38" s="90">
        <v>2.16</v>
      </c>
      <c r="H38" s="90">
        <v>64.790000000000006</v>
      </c>
      <c r="I38" s="91">
        <v>582.66</v>
      </c>
    </row>
    <row r="39" spans="2:9" x14ac:dyDescent="0.2">
      <c r="B39" s="92"/>
    </row>
  </sheetData>
  <sheetProtection algorithmName="SHA-512" hashValue="UP+58qAFlJYmrpDXaurXBXkccYt2LChg+aUlvEGR/4OAwzneHl8X9qBgivqRc5AANi898ShvLMxY8JowEGLSbg==" saltValue="EUCZ58tEb9Nrr8WkMn3cVA==" spinCount="100000" sheet="1" objects="1" scenarios="1" selectLockedCells="1"/>
  <mergeCells count="5">
    <mergeCell ref="B3:B4"/>
    <mergeCell ref="C3:C4"/>
    <mergeCell ref="D3:D4"/>
    <mergeCell ref="F3:I3"/>
    <mergeCell ref="E3:E4"/>
  </mergeCell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6" orientation="portrait" r:id="rId1"/>
  <headerFooter>
    <oddFooter>&amp;LTeam PreviHonda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E683-DAEA-45E7-A0D5-B24B2571947C}">
  <dimension ref="A1:H104"/>
  <sheetViews>
    <sheetView showGridLines="0"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20.140625" defaultRowHeight="15.75" x14ac:dyDescent="0.25"/>
  <cols>
    <col min="1" max="1" width="13.85546875" style="47" customWidth="1"/>
    <col min="2" max="2" width="15.7109375" style="49" customWidth="1"/>
    <col min="3" max="3" width="10.7109375" style="49" customWidth="1"/>
    <col min="4" max="4" width="12.5703125" style="49" bestFit="1" customWidth="1"/>
    <col min="5" max="5" width="11.42578125" style="49" bestFit="1" customWidth="1"/>
    <col min="6" max="6" width="13.5703125" style="49" bestFit="1" customWidth="1"/>
    <col min="7" max="7" width="17.140625" style="49" customWidth="1"/>
    <col min="8" max="8" width="20.140625" style="48" customWidth="1"/>
    <col min="9" max="230" width="20.140625" style="47" customWidth="1"/>
    <col min="231" max="16384" width="20.140625" style="47"/>
  </cols>
  <sheetData>
    <row r="1" spans="1:7" ht="68.25" customHeight="1" x14ac:dyDescent="0.25">
      <c r="A1" s="14" t="s">
        <v>18</v>
      </c>
      <c r="B1" s="14" t="s">
        <v>51</v>
      </c>
      <c r="C1" s="14" t="s">
        <v>52</v>
      </c>
      <c r="D1" s="14" t="s">
        <v>0</v>
      </c>
      <c r="E1" s="14" t="s">
        <v>1</v>
      </c>
      <c r="F1" s="14" t="s">
        <v>2</v>
      </c>
      <c r="G1" s="14" t="s">
        <v>53</v>
      </c>
    </row>
    <row r="2" spans="1:7" x14ac:dyDescent="0.2">
      <c r="A2" s="15">
        <v>0</v>
      </c>
      <c r="B2" s="16">
        <v>12.839695524880099</v>
      </c>
      <c r="C2" s="17">
        <v>1283.9695524880101</v>
      </c>
      <c r="D2" s="17">
        <v>100000</v>
      </c>
      <c r="E2" s="17">
        <v>98873.793625694394</v>
      </c>
      <c r="F2" s="17">
        <v>7545300.4787631202</v>
      </c>
      <c r="G2" s="18">
        <v>75.453004787631201</v>
      </c>
    </row>
    <row r="3" spans="1:7" x14ac:dyDescent="0.2">
      <c r="A3" s="15">
        <v>1</v>
      </c>
      <c r="B3" s="16">
        <v>0.89594487057735805</v>
      </c>
      <c r="C3" s="17">
        <v>88.444121123204198</v>
      </c>
      <c r="D3" s="17">
        <v>98716.030447512007</v>
      </c>
      <c r="E3" s="17">
        <v>98671.808386950404</v>
      </c>
      <c r="F3" s="17">
        <v>7446426.68513742</v>
      </c>
      <c r="G3" s="18">
        <v>75.432801049437899</v>
      </c>
    </row>
    <row r="4" spans="1:7" x14ac:dyDescent="0.2">
      <c r="A4" s="15">
        <v>2</v>
      </c>
      <c r="B4" s="16">
        <v>0.67586967067384307</v>
      </c>
      <c r="C4" s="17">
        <v>66.659394289759803</v>
      </c>
      <c r="D4" s="17">
        <v>98627.586326388802</v>
      </c>
      <c r="E4" s="17">
        <v>98594.256629243901</v>
      </c>
      <c r="F4" s="17">
        <v>7347754.8767504701</v>
      </c>
      <c r="G4" s="18">
        <v>74.499996911964502</v>
      </c>
    </row>
    <row r="5" spans="1:7" x14ac:dyDescent="0.2">
      <c r="A5" s="15">
        <v>3</v>
      </c>
      <c r="B5" s="16">
        <v>0.51378628663507497</v>
      </c>
      <c r="C5" s="17">
        <v>50.639252655761098</v>
      </c>
      <c r="D5" s="17">
        <v>98560.926932098999</v>
      </c>
      <c r="E5" s="17">
        <v>98535.607305771104</v>
      </c>
      <c r="F5" s="17">
        <v>7249160.6201212304</v>
      </c>
      <c r="G5" s="18">
        <v>73.550045091553898</v>
      </c>
    </row>
    <row r="6" spans="1:7" x14ac:dyDescent="0.2">
      <c r="A6" s="15">
        <v>4</v>
      </c>
      <c r="B6" s="16">
        <v>0.39694135315558499</v>
      </c>
      <c r="C6" s="17">
        <v>39.102806891227402</v>
      </c>
      <c r="D6" s="17">
        <v>98510.287679443296</v>
      </c>
      <c r="E6" s="17">
        <v>98490.736275997697</v>
      </c>
      <c r="F6" s="17">
        <v>7150625.0128154596</v>
      </c>
      <c r="G6" s="18">
        <v>72.587596496356795</v>
      </c>
    </row>
    <row r="7" spans="1:7" x14ac:dyDescent="0.2">
      <c r="A7" s="15">
        <v>5</v>
      </c>
      <c r="B7" s="16">
        <v>0.314722267567492</v>
      </c>
      <c r="C7" s="17">
        <v>30.9910745931411</v>
      </c>
      <c r="D7" s="17">
        <v>98471.184872551996</v>
      </c>
      <c r="E7" s="17">
        <v>98455.689335255505</v>
      </c>
      <c r="F7" s="17">
        <v>7052134.2765394598</v>
      </c>
      <c r="G7" s="18">
        <v>71.616222407263606</v>
      </c>
    </row>
    <row r="8" spans="1:7" x14ac:dyDescent="0.2">
      <c r="A8" s="15">
        <v>6</v>
      </c>
      <c r="B8" s="16">
        <v>0.25901949380412703</v>
      </c>
      <c r="C8" s="17">
        <v>25.497929167526301</v>
      </c>
      <c r="D8" s="17">
        <v>98440.193797958898</v>
      </c>
      <c r="E8" s="17">
        <v>98427.444833375106</v>
      </c>
      <c r="F8" s="17">
        <v>6953678.5872042002</v>
      </c>
      <c r="G8" s="18">
        <v>70.638611312327399</v>
      </c>
    </row>
    <row r="9" spans="1:7" x14ac:dyDescent="0.2">
      <c r="A9" s="15">
        <v>7</v>
      </c>
      <c r="B9" s="16">
        <v>0.223633546840036</v>
      </c>
      <c r="C9" s="17">
        <v>22.008827498328198</v>
      </c>
      <c r="D9" s="17">
        <v>98414.695868791401</v>
      </c>
      <c r="E9" s="17">
        <v>98403.691455042193</v>
      </c>
      <c r="F9" s="17">
        <v>6855251.1423708303</v>
      </c>
      <c r="G9" s="18">
        <v>69.656783286821295</v>
      </c>
    </row>
    <row r="10" spans="1:7" x14ac:dyDescent="0.2">
      <c r="A10" s="15">
        <v>8</v>
      </c>
      <c r="B10" s="16">
        <v>0.20427170193578201</v>
      </c>
      <c r="C10" s="17">
        <v>20.098841639963201</v>
      </c>
      <c r="D10" s="17">
        <v>98392.687041293</v>
      </c>
      <c r="E10" s="17">
        <v>98382.637620473106</v>
      </c>
      <c r="F10" s="17">
        <v>6756847.4509157902</v>
      </c>
      <c r="G10" s="18">
        <v>68.672252522995905</v>
      </c>
    </row>
    <row r="11" spans="1:7" x14ac:dyDescent="0.2">
      <c r="A11" s="15">
        <v>9</v>
      </c>
      <c r="B11" s="16">
        <v>0.19877940617890899</v>
      </c>
      <c r="C11" s="17">
        <v>19.554444666617201</v>
      </c>
      <c r="D11" s="17">
        <v>98372.588199653095</v>
      </c>
      <c r="E11" s="17">
        <v>98362.810977319794</v>
      </c>
      <c r="F11" s="17">
        <v>6658464.8132953104</v>
      </c>
      <c r="G11" s="18">
        <v>67.686181030243503</v>
      </c>
    </row>
    <row r="12" spans="1:7" x14ac:dyDescent="0.2">
      <c r="A12" s="15">
        <v>10</v>
      </c>
      <c r="B12" s="16">
        <v>0.20694615946651601</v>
      </c>
      <c r="C12" s="17">
        <v>20.353782607475299</v>
      </c>
      <c r="D12" s="17">
        <v>98353.033754986507</v>
      </c>
      <c r="E12" s="17">
        <v>98342.856863682697</v>
      </c>
      <c r="F12" s="17">
        <v>6560102.0023179902</v>
      </c>
      <c r="G12" s="18">
        <v>66.699538914684496</v>
      </c>
    </row>
    <row r="13" spans="1:7" x14ac:dyDescent="0.2">
      <c r="A13" s="15">
        <v>11</v>
      </c>
      <c r="B13" s="16">
        <v>0.230867238979832</v>
      </c>
      <c r="C13" s="17">
        <v>22.7017943267128</v>
      </c>
      <c r="D13" s="17">
        <v>98332.679972379003</v>
      </c>
      <c r="E13" s="17">
        <v>98321.329075215603</v>
      </c>
      <c r="F13" s="17">
        <v>6461759.1454543099</v>
      </c>
      <c r="G13" s="18">
        <v>65.713241490716797</v>
      </c>
    </row>
    <row r="14" spans="1:7" x14ac:dyDescent="0.2">
      <c r="A14" s="15">
        <v>12</v>
      </c>
      <c r="B14" s="16">
        <v>0.27492533659750001</v>
      </c>
      <c r="C14" s="17">
        <v>27.027903841473702</v>
      </c>
      <c r="D14" s="17">
        <v>98309.978178052304</v>
      </c>
      <c r="E14" s="17">
        <v>98296.464226131502</v>
      </c>
      <c r="F14" s="17">
        <v>6363437.8163791001</v>
      </c>
      <c r="G14" s="18">
        <v>64.728300568372404</v>
      </c>
    </row>
    <row r="15" spans="1:7" x14ac:dyDescent="0.2">
      <c r="A15" s="15">
        <v>13</v>
      </c>
      <c r="B15" s="16">
        <v>0.346612729253514</v>
      </c>
      <c r="C15" s="17">
        <v>34.066121633630203</v>
      </c>
      <c r="D15" s="17">
        <v>98282.950274210802</v>
      </c>
      <c r="E15" s="17">
        <v>98265.917213394001</v>
      </c>
      <c r="F15" s="17">
        <v>6265141.3521529604</v>
      </c>
      <c r="G15" s="18">
        <v>63.745963411488297</v>
      </c>
    </row>
    <row r="16" spans="1:7" x14ac:dyDescent="0.2">
      <c r="A16" s="15">
        <v>14</v>
      </c>
      <c r="B16" s="16">
        <v>0.454613240642122</v>
      </c>
      <c r="C16" s="17">
        <v>44.665243614072097</v>
      </c>
      <c r="D16" s="17">
        <v>98248.8841525772</v>
      </c>
      <c r="E16" s="17">
        <v>98226.551530770099</v>
      </c>
      <c r="F16" s="17">
        <v>6166875.4349395698</v>
      </c>
      <c r="G16" s="18">
        <v>62.767892868509598</v>
      </c>
    </row>
    <row r="17" spans="1:7" x14ac:dyDescent="0.2">
      <c r="A17" s="15">
        <v>15</v>
      </c>
      <c r="B17" s="16">
        <v>0.60729185979764599</v>
      </c>
      <c r="C17" s="17">
        <v>59.638622741214903</v>
      </c>
      <c r="D17" s="17">
        <v>98204.218908963099</v>
      </c>
      <c r="E17" s="17">
        <v>98174.399597592506</v>
      </c>
      <c r="F17" s="17">
        <v>6068648.8834087998</v>
      </c>
      <c r="G17" s="18">
        <v>61.796213552032199</v>
      </c>
    </row>
    <row r="18" spans="1:7" x14ac:dyDescent="0.2">
      <c r="A18" s="15">
        <v>16</v>
      </c>
      <c r="B18" s="16">
        <v>0.80397443998096596</v>
      </c>
      <c r="C18" s="17">
        <v>78.905733972773305</v>
      </c>
      <c r="D18" s="17">
        <v>98144.580286221899</v>
      </c>
      <c r="E18" s="17">
        <v>98105.127419235505</v>
      </c>
      <c r="F18" s="17">
        <v>5970474.4838112099</v>
      </c>
      <c r="G18" s="18">
        <v>60.833460863547799</v>
      </c>
    </row>
    <row r="19" spans="1:7" x14ac:dyDescent="0.2">
      <c r="A19" s="15">
        <v>17</v>
      </c>
      <c r="B19" s="16">
        <v>1.0286065936711</v>
      </c>
      <c r="C19" s="17">
        <v>100.870999457256</v>
      </c>
      <c r="D19" s="17">
        <v>98065.674552249096</v>
      </c>
      <c r="E19" s="17">
        <v>98015.239052520497</v>
      </c>
      <c r="F19" s="17">
        <v>5872369.3563919701</v>
      </c>
      <c r="G19" s="18">
        <v>59.882006453371098</v>
      </c>
    </row>
    <row r="20" spans="1:7" x14ac:dyDescent="0.2">
      <c r="A20" s="15">
        <v>18</v>
      </c>
      <c r="B20" s="16">
        <v>1.2523116989320602</v>
      </c>
      <c r="C20" s="17">
        <v>122.68246957272601</v>
      </c>
      <c r="D20" s="17">
        <v>97964.803552791898</v>
      </c>
      <c r="E20" s="17">
        <v>97903.462318005506</v>
      </c>
      <c r="F20" s="17">
        <v>5774354.1173394499</v>
      </c>
      <c r="G20" s="18">
        <v>58.943150069481199</v>
      </c>
    </row>
    <row r="21" spans="1:7" x14ac:dyDescent="0.2">
      <c r="A21" s="15">
        <v>19</v>
      </c>
      <c r="B21" s="16">
        <v>1.4383111575859</v>
      </c>
      <c r="C21" s="17">
        <v>140.72741443586699</v>
      </c>
      <c r="D21" s="17">
        <v>97842.121083219099</v>
      </c>
      <c r="E21" s="17">
        <v>97771.757376001202</v>
      </c>
      <c r="F21" s="17">
        <v>5676450.6550214496</v>
      </c>
      <c r="G21" s="18">
        <v>58.016430880452504</v>
      </c>
    </row>
    <row r="22" spans="1:7" x14ac:dyDescent="0.2">
      <c r="A22" s="15">
        <v>20</v>
      </c>
      <c r="B22" s="16">
        <v>1.5696132171070198</v>
      </c>
      <c r="C22" s="17">
        <v>153.35339883230299</v>
      </c>
      <c r="D22" s="17">
        <v>97701.393668783305</v>
      </c>
      <c r="E22" s="17">
        <v>97624.716969367102</v>
      </c>
      <c r="F22" s="17">
        <v>5578678.89764544</v>
      </c>
      <c r="G22" s="18">
        <v>57.099276562601403</v>
      </c>
    </row>
    <row r="23" spans="1:7" x14ac:dyDescent="0.2">
      <c r="A23" s="15">
        <v>21</v>
      </c>
      <c r="B23" s="16">
        <v>1.64605417304532</v>
      </c>
      <c r="C23" s="17">
        <v>160.56935875874501</v>
      </c>
      <c r="D23" s="17">
        <v>97548.040269951001</v>
      </c>
      <c r="E23" s="17">
        <v>97467.7555905716</v>
      </c>
      <c r="F23" s="17">
        <v>5481054.1806760803</v>
      </c>
      <c r="G23" s="18">
        <v>56.1882551972136</v>
      </c>
    </row>
    <row r="24" spans="1:7" x14ac:dyDescent="0.2">
      <c r="A24" s="15">
        <v>22</v>
      </c>
      <c r="B24" s="16">
        <v>1.6830945373006201</v>
      </c>
      <c r="C24" s="17">
        <v>163.912320292147</v>
      </c>
      <c r="D24" s="17">
        <v>97387.470911192198</v>
      </c>
      <c r="E24" s="17">
        <v>97305.514751046096</v>
      </c>
      <c r="F24" s="17">
        <v>5383586.4250855101</v>
      </c>
      <c r="G24" s="18">
        <v>55.280072217860599</v>
      </c>
    </row>
    <row r="25" spans="1:7" x14ac:dyDescent="0.2">
      <c r="A25" s="15">
        <v>23</v>
      </c>
      <c r="B25" s="16">
        <v>1.7008720576685998</v>
      </c>
      <c r="C25" s="17">
        <v>165.36483415435899</v>
      </c>
      <c r="D25" s="17">
        <v>97223.558590900095</v>
      </c>
      <c r="E25" s="17">
        <v>97140.876173822893</v>
      </c>
      <c r="F25" s="17">
        <v>5286280.9103344604</v>
      </c>
      <c r="G25" s="18">
        <v>54.372427701172903</v>
      </c>
    </row>
    <row r="26" spans="1:7" x14ac:dyDescent="0.2">
      <c r="A26" s="15">
        <v>24</v>
      </c>
      <c r="B26" s="16">
        <v>1.71136365352875</v>
      </c>
      <c r="C26" s="17">
        <v>166.101865072458</v>
      </c>
      <c r="D26" s="17">
        <v>97058.193756745706</v>
      </c>
      <c r="E26" s="17">
        <v>96975.142824209499</v>
      </c>
      <c r="F26" s="17">
        <v>5189140.0341606401</v>
      </c>
      <c r="G26" s="18">
        <v>53.464213924751498</v>
      </c>
    </row>
    <row r="27" spans="1:7" x14ac:dyDescent="0.2">
      <c r="A27" s="15">
        <v>25</v>
      </c>
      <c r="B27" s="16">
        <v>1.72287525939761</v>
      </c>
      <c r="C27" s="17">
        <v>166.93298795144099</v>
      </c>
      <c r="D27" s="17">
        <v>96892.091891673204</v>
      </c>
      <c r="E27" s="17">
        <v>96808.625397697499</v>
      </c>
      <c r="F27" s="17">
        <v>5092164.8913364299</v>
      </c>
      <c r="G27" s="18">
        <v>52.555010341086899</v>
      </c>
    </row>
    <row r="28" spans="1:7" x14ac:dyDescent="0.2">
      <c r="A28" s="15">
        <v>26</v>
      </c>
      <c r="B28" s="16">
        <v>1.7367213239444701</v>
      </c>
      <c r="C28" s="17">
        <v>167.98464603000301</v>
      </c>
      <c r="D28" s="17">
        <v>96725.158903721793</v>
      </c>
      <c r="E28" s="17">
        <v>96641.166580706806</v>
      </c>
      <c r="F28" s="17">
        <v>4995356.26593873</v>
      </c>
      <c r="G28" s="18">
        <v>51.644849412043897</v>
      </c>
    </row>
    <row r="29" spans="1:7" x14ac:dyDescent="0.2">
      <c r="A29" s="15">
        <v>27</v>
      </c>
      <c r="B29" s="16">
        <v>1.7524956271151801</v>
      </c>
      <c r="C29" s="17">
        <v>169.21602565320799</v>
      </c>
      <c r="D29" s="17">
        <v>96557.174257691804</v>
      </c>
      <c r="E29" s="17">
        <v>96472.5662448652</v>
      </c>
      <c r="F29" s="17">
        <v>4898715.0993580204</v>
      </c>
      <c r="G29" s="18">
        <v>50.733828294149703</v>
      </c>
    </row>
    <row r="30" spans="1:7" x14ac:dyDescent="0.2">
      <c r="A30" s="15">
        <v>28</v>
      </c>
      <c r="B30" s="16">
        <v>1.7700735468212898</v>
      </c>
      <c r="C30" s="17">
        <v>170.613775098638</v>
      </c>
      <c r="D30" s="17">
        <v>96387.958232038596</v>
      </c>
      <c r="E30" s="17">
        <v>96302.651344489306</v>
      </c>
      <c r="F30" s="17">
        <v>4802242.5331131602</v>
      </c>
      <c r="G30" s="18">
        <v>49.822017409607597</v>
      </c>
    </row>
    <row r="31" spans="1:7" x14ac:dyDescent="0.2">
      <c r="A31" s="15">
        <v>29</v>
      </c>
      <c r="B31" s="16">
        <v>1.7896859999960102</v>
      </c>
      <c r="C31" s="17">
        <v>172.198834331386</v>
      </c>
      <c r="D31" s="17">
        <v>96217.344456940002</v>
      </c>
      <c r="E31" s="17">
        <v>96131.245039774294</v>
      </c>
      <c r="F31" s="17">
        <v>4705939.8817686699</v>
      </c>
      <c r="G31" s="18">
        <v>48.909475815711303</v>
      </c>
    </row>
    <row r="32" spans="1:7" x14ac:dyDescent="0.2">
      <c r="A32" s="15">
        <v>30</v>
      </c>
      <c r="B32" s="16">
        <v>1.81288423967423</v>
      </c>
      <c r="C32" s="17">
        <v>174.118730796428</v>
      </c>
      <c r="D32" s="17">
        <v>96045.145622608601</v>
      </c>
      <c r="E32" s="17">
        <v>95958.086257210394</v>
      </c>
      <c r="F32" s="17">
        <v>4609808.6367288902</v>
      </c>
      <c r="G32" s="18">
        <v>47.996268909230203</v>
      </c>
    </row>
    <row r="33" spans="1:7" x14ac:dyDescent="0.2">
      <c r="A33" s="15">
        <v>31</v>
      </c>
      <c r="B33" s="16">
        <v>1.8416441852723899</v>
      </c>
      <c r="C33" s="17">
        <v>176.56031921140701</v>
      </c>
      <c r="D33" s="17">
        <v>95871.0268918121</v>
      </c>
      <c r="E33" s="17">
        <v>95782.746732206404</v>
      </c>
      <c r="F33" s="17">
        <v>4513850.5504716802</v>
      </c>
      <c r="G33" s="18">
        <v>47.082530528909899</v>
      </c>
    </row>
    <row r="34" spans="1:7" x14ac:dyDescent="0.2">
      <c r="A34" s="15">
        <v>32</v>
      </c>
      <c r="B34" s="16">
        <v>1.8778229712582002</v>
      </c>
      <c r="C34" s="17">
        <v>179.69726755232799</v>
      </c>
      <c r="D34" s="17">
        <v>95694.466572600693</v>
      </c>
      <c r="E34" s="17">
        <v>95604.617938824595</v>
      </c>
      <c r="F34" s="17">
        <v>4418067.8037394797</v>
      </c>
      <c r="G34" s="18">
        <v>46.168477258688903</v>
      </c>
    </row>
    <row r="35" spans="1:7" x14ac:dyDescent="0.2">
      <c r="A35" s="15">
        <v>33</v>
      </c>
      <c r="B35" s="16">
        <v>1.9231789299138899</v>
      </c>
      <c r="C35" s="17">
        <v>183.69199182305599</v>
      </c>
      <c r="D35" s="17">
        <v>95514.769305048394</v>
      </c>
      <c r="E35" s="17">
        <v>95422.923309136895</v>
      </c>
      <c r="F35" s="17">
        <v>4322463.1858006502</v>
      </c>
      <c r="G35" s="18">
        <v>45.2543959143729</v>
      </c>
    </row>
    <row r="36" spans="1:7" x14ac:dyDescent="0.2">
      <c r="A36" s="15">
        <v>34</v>
      </c>
      <c r="B36" s="16">
        <v>1.9785400293642501</v>
      </c>
      <c r="C36" s="17">
        <v>188.61635250663701</v>
      </c>
      <c r="D36" s="17">
        <v>95331.077313225396</v>
      </c>
      <c r="E36" s="17">
        <v>95236.769136971998</v>
      </c>
      <c r="F36" s="17">
        <v>4227040.2624915196</v>
      </c>
      <c r="G36" s="18">
        <v>44.340632473950798</v>
      </c>
    </row>
    <row r="37" spans="1:7" x14ac:dyDescent="0.2">
      <c r="A37" s="15">
        <v>35</v>
      </c>
      <c r="B37" s="16">
        <v>2.0444274529309903</v>
      </c>
      <c r="C37" s="17">
        <v>194.51185912751001</v>
      </c>
      <c r="D37" s="17">
        <v>95142.460960718701</v>
      </c>
      <c r="E37" s="17">
        <v>95045.205031154997</v>
      </c>
      <c r="F37" s="17">
        <v>4131803.4933545399</v>
      </c>
      <c r="G37" s="18">
        <v>43.4275448798874</v>
      </c>
    </row>
    <row r="38" spans="1:7" x14ac:dyDescent="0.2">
      <c r="A38" s="15">
        <v>36</v>
      </c>
      <c r="B38" s="16">
        <v>2.12105405986317</v>
      </c>
      <c r="C38" s="17">
        <v>201.38973291761101</v>
      </c>
      <c r="D38" s="17">
        <v>94947.949101591206</v>
      </c>
      <c r="E38" s="17">
        <v>94847.254235132394</v>
      </c>
      <c r="F38" s="17">
        <v>4036758.2883233898</v>
      </c>
      <c r="G38" s="18">
        <v>42.5154869222524</v>
      </c>
    </row>
    <row r="39" spans="1:7" x14ac:dyDescent="0.2">
      <c r="A39" s="15">
        <v>37</v>
      </c>
      <c r="B39" s="16">
        <v>2.2086886165503401</v>
      </c>
      <c r="C39" s="17">
        <v>209.26564713490399</v>
      </c>
      <c r="D39" s="17">
        <v>94746.559368673596</v>
      </c>
      <c r="E39" s="17">
        <v>94641.926545106093</v>
      </c>
      <c r="F39" s="17">
        <v>3941911.03408826</v>
      </c>
      <c r="G39" s="18">
        <v>41.604793465371799</v>
      </c>
    </row>
    <row r="40" spans="1:7" x14ac:dyDescent="0.2">
      <c r="A40" s="15">
        <v>38</v>
      </c>
      <c r="B40" s="16">
        <v>2.3086637531632102</v>
      </c>
      <c r="C40" s="17">
        <v>218.25482333704699</v>
      </c>
      <c r="D40" s="17">
        <v>94537.293721538706</v>
      </c>
      <c r="E40" s="17">
        <v>94428.166309870197</v>
      </c>
      <c r="F40" s="17">
        <v>3847269.10754315</v>
      </c>
      <c r="G40" s="18">
        <v>40.695782120391002</v>
      </c>
    </row>
    <row r="41" spans="1:7" x14ac:dyDescent="0.2">
      <c r="A41" s="15">
        <v>39</v>
      </c>
      <c r="B41" s="16">
        <v>2.42307408006433</v>
      </c>
      <c r="C41" s="17">
        <v>228.542018410808</v>
      </c>
      <c r="D41" s="17">
        <v>94319.038898201601</v>
      </c>
      <c r="E41" s="17">
        <v>94204.767888996197</v>
      </c>
      <c r="F41" s="17">
        <v>3752840.9412332801</v>
      </c>
      <c r="G41" s="18">
        <v>39.7887954019942</v>
      </c>
    </row>
    <row r="42" spans="1:7" x14ac:dyDescent="0.2">
      <c r="A42" s="15">
        <v>40</v>
      </c>
      <c r="B42" s="16">
        <v>2.5552693194849003</v>
      </c>
      <c r="C42" s="17">
        <v>240.42655993203499</v>
      </c>
      <c r="D42" s="17">
        <v>94090.496879790793</v>
      </c>
      <c r="E42" s="17">
        <v>93970.283599824805</v>
      </c>
      <c r="F42" s="17">
        <v>3658636.1733442801</v>
      </c>
      <c r="G42" s="18">
        <v>38.884226299904903</v>
      </c>
    </row>
    <row r="43" spans="1:7" x14ac:dyDescent="0.2">
      <c r="A43" s="15">
        <v>41</v>
      </c>
      <c r="B43" s="16">
        <v>2.7094065100052598</v>
      </c>
      <c r="C43" s="17">
        <v>254.27799148907101</v>
      </c>
      <c r="D43" s="17">
        <v>93850.070319858802</v>
      </c>
      <c r="E43" s="17">
        <v>93722.931324114295</v>
      </c>
      <c r="F43" s="17">
        <v>3564665.8897444601</v>
      </c>
      <c r="G43" s="18">
        <v>37.9825596037957</v>
      </c>
    </row>
    <row r="44" spans="1:7" x14ac:dyDescent="0.2">
      <c r="A44" s="15">
        <v>42</v>
      </c>
      <c r="B44" s="16">
        <v>2.88854217431942</v>
      </c>
      <c r="C44" s="17">
        <v>270.35539347933098</v>
      </c>
      <c r="D44" s="17">
        <v>93595.792328369702</v>
      </c>
      <c r="E44" s="17">
        <v>93460.614631630102</v>
      </c>
      <c r="F44" s="17">
        <v>3470942.9584203502</v>
      </c>
      <c r="G44" s="18">
        <v>37.084390997438803</v>
      </c>
    </row>
    <row r="45" spans="1:7" x14ac:dyDescent="0.2">
      <c r="A45" s="15">
        <v>43</v>
      </c>
      <c r="B45" s="16">
        <v>3.0949145818895598</v>
      </c>
      <c r="C45" s="17">
        <v>288.83425563102401</v>
      </c>
      <c r="D45" s="17">
        <v>93325.4369348904</v>
      </c>
      <c r="E45" s="17">
        <v>93181.019807074903</v>
      </c>
      <c r="F45" s="17">
        <v>3377482.3437887202</v>
      </c>
      <c r="G45" s="18">
        <v>36.190372686334797</v>
      </c>
    </row>
    <row r="46" spans="1:7" x14ac:dyDescent="0.2">
      <c r="A46" s="15">
        <v>44</v>
      </c>
      <c r="B46" s="16">
        <v>3.3270418403976301</v>
      </c>
      <c r="C46" s="17">
        <v>309.53666980235698</v>
      </c>
      <c r="D46" s="17">
        <v>93036.602679259406</v>
      </c>
      <c r="E46" s="17">
        <v>92881.834344358198</v>
      </c>
      <c r="F46" s="17">
        <v>3284301.3239816399</v>
      </c>
      <c r="G46" s="18">
        <v>35.301174262608903</v>
      </c>
    </row>
    <row r="47" spans="1:7" x14ac:dyDescent="0.2">
      <c r="A47" s="15">
        <v>45</v>
      </c>
      <c r="B47" s="16">
        <v>3.58040329544259</v>
      </c>
      <c r="C47" s="17">
        <v>332.00029271697002</v>
      </c>
      <c r="D47" s="17">
        <v>92727.066009457005</v>
      </c>
      <c r="E47" s="17">
        <v>92561.065863098498</v>
      </c>
      <c r="F47" s="17">
        <v>3191419.4896372799</v>
      </c>
      <c r="G47" s="18">
        <v>34.417345732817601</v>
      </c>
    </row>
    <row r="48" spans="1:7" x14ac:dyDescent="0.2">
      <c r="A48" s="15">
        <v>46</v>
      </c>
      <c r="B48" s="16">
        <v>3.8483915406132501</v>
      </c>
      <c r="C48" s="17">
        <v>355.572389298715</v>
      </c>
      <c r="D48" s="17">
        <v>92395.065716740006</v>
      </c>
      <c r="E48" s="17">
        <v>92217.279522090699</v>
      </c>
      <c r="F48" s="17">
        <v>3098858.42377418</v>
      </c>
      <c r="G48" s="18">
        <v>33.539219867806601</v>
      </c>
    </row>
    <row r="49" spans="1:7" x14ac:dyDescent="0.2">
      <c r="A49" s="15">
        <v>47</v>
      </c>
      <c r="B49" s="16">
        <v>4.1227327485532106</v>
      </c>
      <c r="C49" s="17">
        <v>379.45423330129398</v>
      </c>
      <c r="D49" s="17">
        <v>92039.493327441305</v>
      </c>
      <c r="E49" s="17">
        <v>91849.766210790694</v>
      </c>
      <c r="F49" s="17">
        <v>3006641.1442520898</v>
      </c>
      <c r="G49" s="18">
        <v>32.666858927130498</v>
      </c>
    </row>
    <row r="50" spans="1:7" x14ac:dyDescent="0.2">
      <c r="A50" s="15">
        <v>48</v>
      </c>
      <c r="B50" s="16">
        <v>4.40043966584419</v>
      </c>
      <c r="C50" s="17">
        <v>403.34447180268802</v>
      </c>
      <c r="D50" s="17">
        <v>91660.039094139996</v>
      </c>
      <c r="E50" s="17">
        <v>91458.366858238704</v>
      </c>
      <c r="F50" s="17">
        <v>2914791.3780413</v>
      </c>
      <c r="G50" s="18">
        <v>31.800023290931001</v>
      </c>
    </row>
    <row r="51" spans="1:7" x14ac:dyDescent="0.2">
      <c r="A51" s="15">
        <v>49</v>
      </c>
      <c r="B51" s="16">
        <v>4.6831249870955203</v>
      </c>
      <c r="C51" s="17">
        <v>427.36650682560901</v>
      </c>
      <c r="D51" s="17">
        <v>91256.694622337396</v>
      </c>
      <c r="E51" s="17">
        <v>91043.011368924504</v>
      </c>
      <c r="F51" s="17">
        <v>2823333.0111830598</v>
      </c>
      <c r="G51" s="18">
        <v>30.938365923369599</v>
      </c>
    </row>
    <row r="52" spans="1:7" ht="16.350000000000001" customHeight="1" x14ac:dyDescent="0.2">
      <c r="A52" s="15">
        <v>50</v>
      </c>
      <c r="B52" s="16">
        <v>4.9806334128069896</v>
      </c>
      <c r="C52" s="17">
        <v>452.38758647492801</v>
      </c>
      <c r="D52" s="17">
        <v>90829.3281155117</v>
      </c>
      <c r="E52" s="17">
        <v>90603.134322274302</v>
      </c>
      <c r="F52" s="17">
        <v>2732289.9998141401</v>
      </c>
      <c r="G52" s="18">
        <v>30.081583300268001</v>
      </c>
    </row>
    <row r="53" spans="1:7" x14ac:dyDescent="0.2">
      <c r="A53" s="15">
        <v>51</v>
      </c>
      <c r="B53" s="16">
        <v>5.3096018485179099</v>
      </c>
      <c r="C53" s="17">
        <v>479.86557049637503</v>
      </c>
      <c r="D53" s="17">
        <v>90376.940529036801</v>
      </c>
      <c r="E53" s="17">
        <v>90137.007743788607</v>
      </c>
      <c r="F53" s="17">
        <v>2641686.8654918601</v>
      </c>
      <c r="G53" s="18">
        <v>29.2296558173833</v>
      </c>
    </row>
    <row r="54" spans="1:7" x14ac:dyDescent="0.2">
      <c r="A54" s="15">
        <v>52</v>
      </c>
      <c r="B54" s="16">
        <v>5.6854909167229701</v>
      </c>
      <c r="C54" s="17">
        <v>511.10900311673998</v>
      </c>
      <c r="D54" s="17">
        <v>89897.074958540397</v>
      </c>
      <c r="E54" s="17">
        <v>89641.520456982107</v>
      </c>
      <c r="F54" s="17">
        <v>2551549.85774808</v>
      </c>
      <c r="G54" s="18">
        <v>28.383013117221299</v>
      </c>
    </row>
    <row r="55" spans="1:7" x14ac:dyDescent="0.2">
      <c r="A55" s="15">
        <v>53</v>
      </c>
      <c r="B55" s="16">
        <v>6.1230413359756506</v>
      </c>
      <c r="C55" s="17">
        <v>547.31396440116805</v>
      </c>
      <c r="D55" s="17">
        <v>89385.965955423701</v>
      </c>
      <c r="E55" s="17">
        <v>89112.308973223102</v>
      </c>
      <c r="F55" s="17">
        <v>2461908.3372910898</v>
      </c>
      <c r="G55" s="18">
        <v>27.542448201755001</v>
      </c>
    </row>
    <row r="56" spans="1:7" x14ac:dyDescent="0.2">
      <c r="A56" s="15">
        <v>54</v>
      </c>
      <c r="B56" s="16">
        <v>6.6274119891618506</v>
      </c>
      <c r="C56" s="17">
        <v>588.77034730627201</v>
      </c>
      <c r="D56" s="17">
        <v>88838.651991022503</v>
      </c>
      <c r="E56" s="17">
        <v>88544.266817369396</v>
      </c>
      <c r="F56" s="17">
        <v>2372796.0283178701</v>
      </c>
      <c r="G56" s="18">
        <v>26.709050341709901</v>
      </c>
    </row>
    <row r="57" spans="1:7" x14ac:dyDescent="0.2">
      <c r="A57" s="15">
        <v>55</v>
      </c>
      <c r="B57" s="16">
        <v>7.1943397473083399</v>
      </c>
      <c r="C57" s="17">
        <v>634.89963120465097</v>
      </c>
      <c r="D57" s="17">
        <v>88249.881643716304</v>
      </c>
      <c r="E57" s="17">
        <v>87932.431828113899</v>
      </c>
      <c r="F57" s="17">
        <v>2284251.7615005001</v>
      </c>
      <c r="G57" s="18">
        <v>25.883907365706399</v>
      </c>
    </row>
    <row r="58" spans="1:7" x14ac:dyDescent="0.2">
      <c r="A58" s="15">
        <v>56</v>
      </c>
      <c r="B58" s="16">
        <v>7.81287389971747</v>
      </c>
      <c r="C58" s="17">
        <v>684.52480618977302</v>
      </c>
      <c r="D58" s="17">
        <v>87614.982012511595</v>
      </c>
      <c r="E58" s="17">
        <v>87272.719609416701</v>
      </c>
      <c r="F58" s="17">
        <v>2196319.3296723901</v>
      </c>
      <c r="G58" s="18">
        <v>25.067851173658301</v>
      </c>
    </row>
    <row r="59" spans="1:7" x14ac:dyDescent="0.2">
      <c r="A59" s="15">
        <v>57</v>
      </c>
      <c r="B59" s="16">
        <v>8.4650930081245814</v>
      </c>
      <c r="C59" s="17">
        <v>735.87440549029304</v>
      </c>
      <c r="D59" s="17">
        <v>86930.457206321793</v>
      </c>
      <c r="E59" s="17">
        <v>86562.520003576705</v>
      </c>
      <c r="F59" s="17">
        <v>2109046.6100629698</v>
      </c>
      <c r="G59" s="18">
        <v>24.261308151840701</v>
      </c>
    </row>
    <row r="60" spans="1:7" x14ac:dyDescent="0.2">
      <c r="A60" s="15">
        <v>58</v>
      </c>
      <c r="B60" s="16">
        <v>9.1415494948399409</v>
      </c>
      <c r="C60" s="17">
        <v>787.95204486088198</v>
      </c>
      <c r="D60" s="17">
        <v>86194.5828008315</v>
      </c>
      <c r="E60" s="17">
        <v>85800.606778401096</v>
      </c>
      <c r="F60" s="17">
        <v>2022484.0900593901</v>
      </c>
      <c r="G60" s="18">
        <v>23.4641670548219</v>
      </c>
    </row>
    <row r="61" spans="1:7" x14ac:dyDescent="0.2">
      <c r="A61" s="15">
        <v>59</v>
      </c>
      <c r="B61" s="16">
        <v>9.8431625267718399</v>
      </c>
      <c r="C61" s="17">
        <v>840.67134739500796</v>
      </c>
      <c r="D61" s="17">
        <v>85406.630755970706</v>
      </c>
      <c r="E61" s="17">
        <v>84986.295082273195</v>
      </c>
      <c r="F61" s="17">
        <v>1936683.48328099</v>
      </c>
      <c r="G61" s="18">
        <v>22.676031897506999</v>
      </c>
    </row>
    <row r="62" spans="1:7" x14ac:dyDescent="0.2">
      <c r="A62" s="15">
        <v>60</v>
      </c>
      <c r="B62" s="16">
        <v>10.586486527189599</v>
      </c>
      <c r="C62" s="17">
        <v>895.25638993775601</v>
      </c>
      <c r="D62" s="17">
        <v>84565.959408575698</v>
      </c>
      <c r="E62" s="17">
        <v>84118.331213606798</v>
      </c>
      <c r="F62" s="17">
        <v>1851697.1881987201</v>
      </c>
      <c r="G62" s="18">
        <v>21.896484130835098</v>
      </c>
    </row>
    <row r="63" spans="1:7" x14ac:dyDescent="0.2">
      <c r="A63" s="15">
        <v>61</v>
      </c>
      <c r="B63" s="16">
        <v>11.405240219954401</v>
      </c>
      <c r="C63" s="17">
        <v>954.284467300036</v>
      </c>
      <c r="D63" s="17">
        <v>83670.703018637898</v>
      </c>
      <c r="E63" s="17">
        <v>83193.560784987902</v>
      </c>
      <c r="F63" s="17">
        <v>1767578.8569851101</v>
      </c>
      <c r="G63" s="18">
        <v>21.1254213627365</v>
      </c>
    </row>
    <row r="64" spans="1:7" x14ac:dyDescent="0.2">
      <c r="A64" s="15">
        <v>62</v>
      </c>
      <c r="B64" s="16">
        <v>12.3316416001443</v>
      </c>
      <c r="C64" s="17">
        <v>1020.02922802261</v>
      </c>
      <c r="D64" s="17">
        <v>82716.418551337905</v>
      </c>
      <c r="E64" s="17">
        <v>82206.403937326599</v>
      </c>
      <c r="F64" s="17">
        <v>1684385.2962001299</v>
      </c>
      <c r="G64" s="18">
        <v>20.363373145256698</v>
      </c>
    </row>
    <row r="65" spans="1:7" x14ac:dyDescent="0.2">
      <c r="A65" s="15">
        <v>63</v>
      </c>
      <c r="B65" s="16">
        <v>13.394716234856199</v>
      </c>
      <c r="C65" s="17">
        <v>1094.29995239814</v>
      </c>
      <c r="D65" s="17">
        <v>81696.389323315205</v>
      </c>
      <c r="E65" s="17">
        <v>81149.239347116207</v>
      </c>
      <c r="F65" s="17">
        <v>1602178.8922627999</v>
      </c>
      <c r="G65" s="18">
        <v>19.6113794689523</v>
      </c>
    </row>
    <row r="66" spans="1:7" x14ac:dyDescent="0.2">
      <c r="A66" s="15">
        <v>64</v>
      </c>
      <c r="B66" s="16">
        <v>14.6046685156664</v>
      </c>
      <c r="C66" s="17">
        <v>1177.1667969323801</v>
      </c>
      <c r="D66" s="17">
        <v>80602.089370917107</v>
      </c>
      <c r="E66" s="17">
        <v>80013.505972450905</v>
      </c>
      <c r="F66" s="17">
        <v>1521029.6529156801</v>
      </c>
      <c r="G66" s="18">
        <v>18.8708464605199</v>
      </c>
    </row>
    <row r="67" spans="1:7" x14ac:dyDescent="0.2">
      <c r="A67" s="15">
        <v>65</v>
      </c>
      <c r="B67" s="16">
        <v>15.9456991045945</v>
      </c>
      <c r="C67" s="17">
        <v>1266.4859167704701</v>
      </c>
      <c r="D67" s="17">
        <v>79424.922573984702</v>
      </c>
      <c r="E67" s="17">
        <v>78791.679615599496</v>
      </c>
      <c r="F67" s="17">
        <v>1441016.1469432299</v>
      </c>
      <c r="G67" s="18">
        <v>18.143123093395801</v>
      </c>
    </row>
    <row r="68" spans="1:7" x14ac:dyDescent="0.2">
      <c r="A68" s="15">
        <v>66</v>
      </c>
      <c r="B68" s="16">
        <v>17.389014307804498</v>
      </c>
      <c r="C68" s="17">
        <v>1359.09817330792</v>
      </c>
      <c r="D68" s="17">
        <v>78158.436657214304</v>
      </c>
      <c r="E68" s="17">
        <v>77478.887570560299</v>
      </c>
      <c r="F68" s="17">
        <v>1362224.4673276299</v>
      </c>
      <c r="G68" s="18">
        <v>17.429013751926099</v>
      </c>
    </row>
    <row r="69" spans="1:7" x14ac:dyDescent="0.2">
      <c r="A69" s="15">
        <v>67</v>
      </c>
      <c r="B69" s="16">
        <v>18.891606204668001</v>
      </c>
      <c r="C69" s="17">
        <v>1450.86285941697</v>
      </c>
      <c r="D69" s="17">
        <v>76799.338483906293</v>
      </c>
      <c r="E69" s="17">
        <v>76073.907054197902</v>
      </c>
      <c r="F69" s="17">
        <v>1284745.5797570699</v>
      </c>
      <c r="G69" s="18">
        <v>16.7286021614144</v>
      </c>
    </row>
    <row r="70" spans="1:7" x14ac:dyDescent="0.2">
      <c r="A70" s="15">
        <v>68</v>
      </c>
      <c r="B70" s="16">
        <v>20.4308525968612</v>
      </c>
      <c r="C70" s="17">
        <v>1539.4335988821299</v>
      </c>
      <c r="D70" s="17">
        <v>75348.475624489394</v>
      </c>
      <c r="E70" s="17">
        <v>74578.758825048295</v>
      </c>
      <c r="F70" s="17">
        <v>1208671.6727028701</v>
      </c>
      <c r="G70" s="18">
        <v>16.041089918347801</v>
      </c>
    </row>
    <row r="71" spans="1:7" x14ac:dyDescent="0.2">
      <c r="A71" s="15">
        <v>69</v>
      </c>
      <c r="B71" s="16">
        <v>22.019646609424097</v>
      </c>
      <c r="C71" s="17">
        <v>1625.2490219840099</v>
      </c>
      <c r="D71" s="17">
        <v>73809.042025607196</v>
      </c>
      <c r="E71" s="17">
        <v>72996.417514615197</v>
      </c>
      <c r="F71" s="17">
        <v>1134092.9138778299</v>
      </c>
      <c r="G71" s="18">
        <v>15.3652300958515</v>
      </c>
    </row>
    <row r="72" spans="1:7" x14ac:dyDescent="0.2">
      <c r="A72" s="15">
        <v>70</v>
      </c>
      <c r="B72" s="16">
        <v>23.7079310018242</v>
      </c>
      <c r="C72" s="17">
        <v>1711.3283839798501</v>
      </c>
      <c r="D72" s="17">
        <v>72183.793003623199</v>
      </c>
      <c r="E72" s="17">
        <v>71328.128811633302</v>
      </c>
      <c r="F72" s="17">
        <v>1061096.49636321</v>
      </c>
      <c r="G72" s="18">
        <v>14.6999271195121</v>
      </c>
    </row>
    <row r="73" spans="1:7" x14ac:dyDescent="0.2">
      <c r="A73" s="15">
        <v>71</v>
      </c>
      <c r="B73" s="16">
        <v>25.595123948054702</v>
      </c>
      <c r="C73" s="17">
        <v>1803.75146686468</v>
      </c>
      <c r="D73" s="17">
        <v>70472.464619643404</v>
      </c>
      <c r="E73" s="17">
        <v>69570.588886211</v>
      </c>
      <c r="F73" s="17">
        <v>989768.36755157704</v>
      </c>
      <c r="G73" s="18">
        <v>14.0447531229905</v>
      </c>
    </row>
    <row r="74" spans="1:7" x14ac:dyDescent="0.2">
      <c r="A74" s="15">
        <v>72</v>
      </c>
      <c r="B74" s="16">
        <v>27.779198573233</v>
      </c>
      <c r="C74" s="17">
        <v>1907.56181843941</v>
      </c>
      <c r="D74" s="17">
        <v>68668.713152778699</v>
      </c>
      <c r="E74" s="17">
        <v>67714.932243559</v>
      </c>
      <c r="F74" s="17">
        <v>920197.778665366</v>
      </c>
      <c r="G74" s="18">
        <v>13.400539145360799</v>
      </c>
    </row>
    <row r="75" spans="1:7" x14ac:dyDescent="0.2">
      <c r="A75" s="15">
        <v>73</v>
      </c>
      <c r="B75" s="16">
        <v>30.342788139910201</v>
      </c>
      <c r="C75" s="17">
        <v>2025.71947091434</v>
      </c>
      <c r="D75" s="17">
        <v>66761.151334339302</v>
      </c>
      <c r="E75" s="17">
        <v>65748.291598882104</v>
      </c>
      <c r="F75" s="17">
        <v>852482.84642180696</v>
      </c>
      <c r="G75" s="18">
        <v>12.7691453694766</v>
      </c>
    </row>
    <row r="76" spans="1:7" x14ac:dyDescent="0.2">
      <c r="A76" s="15">
        <v>74</v>
      </c>
      <c r="B76" s="16">
        <v>33.327142452751097</v>
      </c>
      <c r="C76" s="17">
        <v>2157.44695945273</v>
      </c>
      <c r="D76" s="17">
        <v>64735.431863424899</v>
      </c>
      <c r="E76" s="17">
        <v>63656.708383698598</v>
      </c>
      <c r="F76" s="17">
        <v>786734.55482292501</v>
      </c>
      <c r="G76" s="18">
        <v>12.1530749417526</v>
      </c>
    </row>
    <row r="77" spans="1:7" x14ac:dyDescent="0.2">
      <c r="A77" s="15">
        <v>75</v>
      </c>
      <c r="B77" s="16">
        <v>36.692977431607602</v>
      </c>
      <c r="C77" s="17">
        <v>2296.1725877969402</v>
      </c>
      <c r="D77" s="17">
        <v>62577.984903972203</v>
      </c>
      <c r="E77" s="17">
        <v>61429.898610073702</v>
      </c>
      <c r="F77" s="17">
        <v>723077.846439227</v>
      </c>
      <c r="G77" s="18">
        <v>11.5548279087096</v>
      </c>
    </row>
    <row r="78" spans="1:7" x14ac:dyDescent="0.2">
      <c r="A78" s="15">
        <v>76</v>
      </c>
      <c r="B78" s="16">
        <v>40.368739203500198</v>
      </c>
      <c r="C78" s="17">
        <v>2433.5007601060202</v>
      </c>
      <c r="D78" s="17">
        <v>60281.812316175303</v>
      </c>
      <c r="E78" s="17">
        <v>59065.0619361223</v>
      </c>
      <c r="F78" s="17">
        <v>661647.94782915304</v>
      </c>
      <c r="G78" s="18">
        <v>10.9759133378214</v>
      </c>
    </row>
    <row r="79" spans="1:7" x14ac:dyDescent="0.2">
      <c r="A79" s="15">
        <v>77</v>
      </c>
      <c r="B79" s="16">
        <v>44.250711308389</v>
      </c>
      <c r="C79" s="17">
        <v>2559.8289343453698</v>
      </c>
      <c r="D79" s="17">
        <v>57848.311556069297</v>
      </c>
      <c r="E79" s="17">
        <v>56568.3970888966</v>
      </c>
      <c r="F79" s="17">
        <v>602582.88589302998</v>
      </c>
      <c r="G79" s="18">
        <v>10.4166028304729</v>
      </c>
    </row>
    <row r="80" spans="1:7" x14ac:dyDescent="0.2">
      <c r="A80" s="15">
        <v>78</v>
      </c>
      <c r="B80" s="16">
        <v>48.283530113703101</v>
      </c>
      <c r="C80" s="17">
        <v>2669.5231156069499</v>
      </c>
      <c r="D80" s="17">
        <v>55288.482621723902</v>
      </c>
      <c r="E80" s="17">
        <v>53953.721063920399</v>
      </c>
      <c r="F80" s="17">
        <v>546014.48880413396</v>
      </c>
      <c r="G80" s="18">
        <v>9.8757365533051296</v>
      </c>
    </row>
    <row r="81" spans="1:7" x14ac:dyDescent="0.2">
      <c r="A81" s="15">
        <v>79</v>
      </c>
      <c r="B81" s="16">
        <v>52.538095564675999</v>
      </c>
      <c r="C81" s="17">
        <v>2764.4999230461899</v>
      </c>
      <c r="D81" s="17">
        <v>52618.959506116902</v>
      </c>
      <c r="E81" s="17">
        <v>51236.709544593803</v>
      </c>
      <c r="F81" s="17">
        <v>492060.76774021302</v>
      </c>
      <c r="G81" s="18">
        <v>9.3513967657040293</v>
      </c>
    </row>
    <row r="82" spans="1:7" x14ac:dyDescent="0.2">
      <c r="A82" s="15">
        <v>80</v>
      </c>
      <c r="B82" s="16">
        <v>57.181836401943201</v>
      </c>
      <c r="C82" s="17">
        <v>2850.7695517864399</v>
      </c>
      <c r="D82" s="17">
        <v>49854.459583070697</v>
      </c>
      <c r="E82" s="17">
        <v>48429.074807177501</v>
      </c>
      <c r="F82" s="17">
        <v>440824.05819562002</v>
      </c>
      <c r="G82" s="18">
        <v>8.8422191692016998</v>
      </c>
    </row>
    <row r="83" spans="1:7" x14ac:dyDescent="0.2">
      <c r="A83" s="15">
        <v>81</v>
      </c>
      <c r="B83" s="16">
        <v>62.530909458232294</v>
      </c>
      <c r="C83" s="17">
        <v>2939.1834855490501</v>
      </c>
      <c r="D83" s="17">
        <v>47003.690031284299</v>
      </c>
      <c r="E83" s="17">
        <v>45534.098288509798</v>
      </c>
      <c r="F83" s="17">
        <v>392394.98338844202</v>
      </c>
      <c r="G83" s="18">
        <v>8.3481740077699307</v>
      </c>
    </row>
    <row r="84" spans="1:7" x14ac:dyDescent="0.2">
      <c r="A84" s="15">
        <v>82</v>
      </c>
      <c r="B84" s="16">
        <v>68.894747017319304</v>
      </c>
      <c r="C84" s="17">
        <v>3035.8130309114399</v>
      </c>
      <c r="D84" s="17">
        <v>44064.506545735298</v>
      </c>
      <c r="E84" s="17">
        <v>42546.6000302795</v>
      </c>
      <c r="F84" s="17">
        <v>346860.88509993203</v>
      </c>
      <c r="G84" s="18">
        <v>7.8716616227148704</v>
      </c>
    </row>
    <row r="85" spans="1:7" x14ac:dyDescent="0.2">
      <c r="A85" s="15">
        <v>83</v>
      </c>
      <c r="B85" s="16">
        <v>76.463689803575903</v>
      </c>
      <c r="C85" s="17">
        <v>3137.20529396347</v>
      </c>
      <c r="D85" s="17">
        <v>41028.693514823797</v>
      </c>
      <c r="E85" s="17">
        <v>39460.090867842096</v>
      </c>
      <c r="F85" s="17">
        <v>304314.28506965301</v>
      </c>
      <c r="G85" s="18">
        <v>7.4171088328635904</v>
      </c>
    </row>
    <row r="86" spans="1:7" x14ac:dyDescent="0.2">
      <c r="A86" s="15">
        <v>84</v>
      </c>
      <c r="B86" s="16">
        <v>85.264450317573093</v>
      </c>
      <c r="C86" s="17">
        <v>3230.7969148664602</v>
      </c>
      <c r="D86" s="17">
        <v>37891.488220860301</v>
      </c>
      <c r="E86" s="17">
        <v>36276.089763427102</v>
      </c>
      <c r="F86" s="17">
        <v>264854.19420181098</v>
      </c>
      <c r="G86" s="18">
        <v>6.9898071212732402</v>
      </c>
    </row>
    <row r="87" spans="1:7" x14ac:dyDescent="0.2">
      <c r="A87" s="15">
        <v>85</v>
      </c>
      <c r="B87" s="16">
        <v>94.928969929566307</v>
      </c>
      <c r="C87" s="17">
        <v>3290.30372272467</v>
      </c>
      <c r="D87" s="17">
        <v>34660.691305993903</v>
      </c>
      <c r="E87" s="17">
        <v>33015.539444631497</v>
      </c>
      <c r="F87" s="17">
        <v>228578.10443838401</v>
      </c>
      <c r="G87" s="18">
        <v>6.5947358758783796</v>
      </c>
    </row>
    <row r="88" spans="1:7" x14ac:dyDescent="0.2">
      <c r="A88" s="15">
        <v>86</v>
      </c>
      <c r="B88" s="16">
        <v>104.90017880720299</v>
      </c>
      <c r="C88" s="17">
        <v>3290.7592667362201</v>
      </c>
      <c r="D88" s="17">
        <v>31370.387583269199</v>
      </c>
      <c r="E88" s="17">
        <v>29725.007949901101</v>
      </c>
      <c r="F88" s="17">
        <v>195562.56499375199</v>
      </c>
      <c r="G88" s="18">
        <v>6.2339862545419003</v>
      </c>
    </row>
    <row r="89" spans="1:7" x14ac:dyDescent="0.2">
      <c r="A89" s="15">
        <v>87</v>
      </c>
      <c r="B89" s="16">
        <v>114.51802630857499</v>
      </c>
      <c r="C89" s="17">
        <v>3215.6236142877301</v>
      </c>
      <c r="D89" s="17">
        <v>28079.628316532999</v>
      </c>
      <c r="E89" s="17">
        <v>26471.8165093891</v>
      </c>
      <c r="F89" s="17">
        <v>165837.557043851</v>
      </c>
      <c r="G89" s="18">
        <v>5.9059740810816796</v>
      </c>
    </row>
    <row r="90" spans="1:7" x14ac:dyDescent="0.2">
      <c r="A90" s="15">
        <v>88</v>
      </c>
      <c r="B90" s="16">
        <v>123.25930392014101</v>
      </c>
      <c r="C90" s="17">
        <v>3064.7199122658699</v>
      </c>
      <c r="D90" s="17">
        <v>24864.0047022453</v>
      </c>
      <c r="E90" s="17">
        <v>23331.644746112299</v>
      </c>
      <c r="F90" s="17">
        <v>139365.74053446201</v>
      </c>
      <c r="G90" s="18">
        <v>5.6051204222092501</v>
      </c>
    </row>
    <row r="91" spans="1:7" x14ac:dyDescent="0.2">
      <c r="A91" s="15">
        <v>89</v>
      </c>
      <c r="B91" s="16">
        <v>131.17088737131999</v>
      </c>
      <c r="C91" s="17">
        <v>2859.4315299617201</v>
      </c>
      <c r="D91" s="17">
        <v>21799.2847899794</v>
      </c>
      <c r="E91" s="17">
        <v>20369.569024998498</v>
      </c>
      <c r="F91" s="17">
        <v>116034.09578834999</v>
      </c>
      <c r="G91" s="18">
        <v>5.3228395750711801</v>
      </c>
    </row>
    <row r="92" spans="1:7" x14ac:dyDescent="0.2">
      <c r="A92" s="15">
        <v>90</v>
      </c>
      <c r="B92" s="16">
        <v>1000</v>
      </c>
      <c r="C92" s="17">
        <v>18939.853260017699</v>
      </c>
      <c r="D92" s="17">
        <v>18939.853260017699</v>
      </c>
      <c r="E92" s="17">
        <v>95664.526763350994</v>
      </c>
      <c r="F92" s="17">
        <v>95664.526763350994</v>
      </c>
      <c r="G92" s="18">
        <v>5.0509645164622397</v>
      </c>
    </row>
    <row r="93" spans="1:7" ht="17.25" customHeight="1" x14ac:dyDescent="0.25">
      <c r="A93" s="52" t="s">
        <v>8</v>
      </c>
      <c r="G93" s="50"/>
    </row>
    <row r="94" spans="1:7" ht="17.25" customHeight="1" x14ac:dyDescent="0.25">
      <c r="A94" s="51"/>
      <c r="G94" s="50"/>
    </row>
    <row r="95" spans="1:7" ht="16.5" customHeight="1" x14ac:dyDescent="0.25">
      <c r="A95" s="51" t="s">
        <v>9</v>
      </c>
      <c r="G95" s="50"/>
    </row>
    <row r="96" spans="1:7" ht="15.75" customHeight="1" x14ac:dyDescent="0.25">
      <c r="A96" s="51" t="s">
        <v>10</v>
      </c>
      <c r="G96" s="50"/>
    </row>
    <row r="97" spans="1:7" ht="16.5" customHeight="1" x14ac:dyDescent="0.25">
      <c r="A97" s="51" t="s">
        <v>11</v>
      </c>
      <c r="G97" s="50"/>
    </row>
    <row r="98" spans="1:7" ht="16.5" customHeight="1" x14ac:dyDescent="0.25">
      <c r="A98" s="51" t="s">
        <v>12</v>
      </c>
      <c r="G98" s="50"/>
    </row>
    <row r="99" spans="1:7" ht="16.5" customHeight="1" x14ac:dyDescent="0.25">
      <c r="A99" s="51" t="s">
        <v>13</v>
      </c>
      <c r="G99" s="50"/>
    </row>
    <row r="100" spans="1:7" ht="16.5" customHeight="1" x14ac:dyDescent="0.25">
      <c r="A100" s="51" t="s">
        <v>14</v>
      </c>
      <c r="G100" s="50"/>
    </row>
    <row r="101" spans="1:7" ht="15.75" customHeight="1" x14ac:dyDescent="0.25">
      <c r="A101" s="51" t="s">
        <v>15</v>
      </c>
      <c r="G101" s="50"/>
    </row>
    <row r="102" spans="1:7" ht="17.25" customHeight="1" x14ac:dyDescent="0.25">
      <c r="A102" s="51" t="s">
        <v>16</v>
      </c>
      <c r="G102" s="50"/>
    </row>
    <row r="103" spans="1:7" x14ac:dyDescent="0.25">
      <c r="G103" s="50"/>
    </row>
    <row r="104" spans="1:7" x14ac:dyDescent="0.25">
      <c r="G104" s="50"/>
    </row>
  </sheetData>
  <pageMargins left="0.6692913385826772" right="0.39370078740157483" top="0.39370078740157483" bottom="0" header="0" footer="0"/>
  <pageSetup paperSize="9" scale="80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A9-D207-4018-9FE8-5F06F10E3E48}">
  <dimension ref="A1:H94"/>
  <sheetViews>
    <sheetView showGridLines="0" zoomScaleNormal="100" workbookViewId="0">
      <pane xSplit="1" ySplit="1" topLeftCell="B5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20.140625" defaultRowHeight="15.75" x14ac:dyDescent="0.25"/>
  <cols>
    <col min="1" max="1" width="11.140625" style="39" customWidth="1"/>
    <col min="2" max="2" width="18.85546875" style="41" customWidth="1"/>
    <col min="3" max="3" width="9.28515625" style="41" customWidth="1"/>
    <col min="4" max="4" width="12.5703125" style="41" bestFit="1" customWidth="1"/>
    <col min="5" max="5" width="11.42578125" style="41" bestFit="1" customWidth="1"/>
    <col min="6" max="6" width="13.7109375" style="41" bestFit="1" customWidth="1"/>
    <col min="7" max="7" width="19.85546875" style="41" customWidth="1"/>
    <col min="8" max="8" width="20.140625" style="40" customWidth="1"/>
    <col min="9" max="230" width="20.140625" style="39" customWidth="1"/>
    <col min="231" max="16384" width="20.140625" style="39"/>
  </cols>
  <sheetData>
    <row r="1" spans="1:7" ht="61.5" customHeight="1" x14ac:dyDescent="0.25">
      <c r="A1" s="14" t="s">
        <v>18</v>
      </c>
      <c r="B1" s="14" t="s">
        <v>51</v>
      </c>
      <c r="C1" s="14" t="s">
        <v>52</v>
      </c>
      <c r="D1" s="14" t="s">
        <v>0</v>
      </c>
      <c r="E1" s="14" t="s">
        <v>1</v>
      </c>
      <c r="F1" s="14" t="s">
        <v>2</v>
      </c>
      <c r="G1" s="14" t="s">
        <v>53</v>
      </c>
    </row>
    <row r="2" spans="1:7" x14ac:dyDescent="0.25">
      <c r="A2" s="15">
        <v>0</v>
      </c>
      <c r="B2" s="16">
        <v>11.203207645796647</v>
      </c>
      <c r="C2" s="17">
        <v>1120.3207645796647</v>
      </c>
      <c r="D2" s="17">
        <v>100000</v>
      </c>
      <c r="E2" s="17">
        <v>98968.265422231489</v>
      </c>
      <c r="F2" s="17">
        <v>7702721.34497579</v>
      </c>
      <c r="G2" s="18">
        <v>77.027213449757895</v>
      </c>
    </row>
    <row r="3" spans="1:7" x14ac:dyDescent="0.25">
      <c r="A3" s="15">
        <v>1</v>
      </c>
      <c r="B3" s="16">
        <v>0.78201363788633205</v>
      </c>
      <c r="C3" s="17">
        <v>77.32525767192466</v>
      </c>
      <c r="D3" s="17">
        <v>98879.679235420335</v>
      </c>
      <c r="E3" s="17">
        <v>98841.016606584366</v>
      </c>
      <c r="F3" s="17">
        <v>7603753.0795535585</v>
      </c>
      <c r="G3" s="18">
        <v>76.899046784425337</v>
      </c>
    </row>
    <row r="4" spans="1:7" x14ac:dyDescent="0.25">
      <c r="A4" s="15">
        <v>2</v>
      </c>
      <c r="B4" s="16">
        <v>0.49665643181034286</v>
      </c>
      <c r="C4" s="17">
        <v>49.070824581050964</v>
      </c>
      <c r="D4" s="17">
        <v>98802.353977748411</v>
      </c>
      <c r="E4" s="17">
        <v>98777.818565457885</v>
      </c>
      <c r="F4" s="17">
        <v>7504912.0629469743</v>
      </c>
      <c r="G4" s="18">
        <v>75.958838638977966</v>
      </c>
    </row>
    <row r="5" spans="1:7" x14ac:dyDescent="0.25">
      <c r="A5" s="15">
        <v>3</v>
      </c>
      <c r="B5" s="16">
        <v>0.37474127298256626</v>
      </c>
      <c r="C5" s="17">
        <v>37.006931040025755</v>
      </c>
      <c r="D5" s="17">
        <v>98753.283153167358</v>
      </c>
      <c r="E5" s="17">
        <v>98734.779687647344</v>
      </c>
      <c r="F5" s="17">
        <v>7406134.2443815162</v>
      </c>
      <c r="G5" s="18">
        <v>74.996334379025413</v>
      </c>
    </row>
    <row r="6" spans="1:7" x14ac:dyDescent="0.25">
      <c r="A6" s="15">
        <v>4</v>
      </c>
      <c r="B6" s="16">
        <v>0.305623479228119</v>
      </c>
      <c r="C6" s="17">
        <v>30.170011795450588</v>
      </c>
      <c r="D6" s="17">
        <v>98716.27622212733</v>
      </c>
      <c r="E6" s="17">
        <v>98701.191216229607</v>
      </c>
      <c r="F6" s="17">
        <v>7307399.4646938685</v>
      </c>
      <c r="G6" s="18">
        <v>74.02426169572135</v>
      </c>
    </row>
    <row r="7" spans="1:7" x14ac:dyDescent="0.25">
      <c r="A7" s="15">
        <v>5</v>
      </c>
      <c r="B7" s="16">
        <v>0.26135133067234267</v>
      </c>
      <c r="C7" s="17">
        <v>25.791745176942381</v>
      </c>
      <c r="D7" s="17">
        <v>98686.106210331884</v>
      </c>
      <c r="E7" s="17">
        <v>98673.21033774341</v>
      </c>
      <c r="F7" s="17">
        <v>7208698.2734776391</v>
      </c>
      <c r="G7" s="18">
        <v>73.04673930607396</v>
      </c>
    </row>
    <row r="8" spans="1:7" x14ac:dyDescent="0.25">
      <c r="A8" s="15">
        <v>6</v>
      </c>
      <c r="B8" s="16">
        <v>0.23151357241544204</v>
      </c>
      <c r="C8" s="17">
        <v>22.84120185745893</v>
      </c>
      <c r="D8" s="17">
        <v>98660.314465154937</v>
      </c>
      <c r="E8" s="17">
        <v>98648.893864226207</v>
      </c>
      <c r="F8" s="17">
        <v>7110025.0631398959</v>
      </c>
      <c r="G8" s="18">
        <v>72.065704449493012</v>
      </c>
    </row>
    <row r="9" spans="1:7" x14ac:dyDescent="0.25">
      <c r="A9" s="15">
        <v>7</v>
      </c>
      <c r="B9" s="16">
        <v>0.21159714864808582</v>
      </c>
      <c r="C9" s="17">
        <v>20.871408092365545</v>
      </c>
      <c r="D9" s="17">
        <v>98637.473263297477</v>
      </c>
      <c r="E9" s="17">
        <v>98627.037559251301</v>
      </c>
      <c r="F9" s="17">
        <v>7011376.1692756694</v>
      </c>
      <c r="G9" s="18">
        <v>71.082276718097646</v>
      </c>
    </row>
    <row r="10" spans="1:7" x14ac:dyDescent="0.25">
      <c r="A10" s="15">
        <v>8</v>
      </c>
      <c r="B10" s="16">
        <v>0.19974269547194942</v>
      </c>
      <c r="C10" s="17">
        <v>19.697945872842716</v>
      </c>
      <c r="D10" s="17">
        <v>98616.60185520511</v>
      </c>
      <c r="E10" s="17">
        <v>98606.752882268687</v>
      </c>
      <c r="F10" s="17">
        <v>6912749.1317164181</v>
      </c>
      <c r="G10" s="18">
        <v>70.097214887470329</v>
      </c>
    </row>
    <row r="11" spans="1:7" x14ac:dyDescent="0.25">
      <c r="A11" s="15">
        <v>9</v>
      </c>
      <c r="B11" s="16">
        <v>0.1956700129471193</v>
      </c>
      <c r="C11" s="17">
        <v>19.292457464484922</v>
      </c>
      <c r="D11" s="17">
        <v>98596.903909332264</v>
      </c>
      <c r="E11" s="17">
        <v>98587.257680600014</v>
      </c>
      <c r="F11" s="17">
        <v>6814142.3788341498</v>
      </c>
      <c r="G11" s="18">
        <v>69.111119200054176</v>
      </c>
    </row>
    <row r="12" spans="1:7" x14ac:dyDescent="0.25">
      <c r="A12" s="15">
        <v>10</v>
      </c>
      <c r="B12" s="16">
        <v>0.20037883042090035</v>
      </c>
      <c r="C12" s="17">
        <v>19.752866488411218</v>
      </c>
      <c r="D12" s="17">
        <v>98577.611451867779</v>
      </c>
      <c r="E12" s="17">
        <v>98567.735018623571</v>
      </c>
      <c r="F12" s="17">
        <v>6715555.1211535502</v>
      </c>
      <c r="G12" s="18">
        <v>68.124546966047518</v>
      </c>
    </row>
    <row r="13" spans="1:7" x14ac:dyDescent="0.25">
      <c r="A13" s="15">
        <v>11</v>
      </c>
      <c r="B13" s="16">
        <v>0.21623889517000111</v>
      </c>
      <c r="C13" s="17">
        <v>21.312042450823643</v>
      </c>
      <c r="D13" s="17">
        <v>98557.858585379363</v>
      </c>
      <c r="E13" s="17">
        <v>98547.202564153951</v>
      </c>
      <c r="F13" s="17">
        <v>6616987.3861349262</v>
      </c>
      <c r="G13" s="18">
        <v>67.138100209459381</v>
      </c>
    </row>
    <row r="14" spans="1:7" x14ac:dyDescent="0.25">
      <c r="A14" s="15">
        <v>12</v>
      </c>
      <c r="B14" s="16">
        <v>0.24737580457390082</v>
      </c>
      <c r="C14" s="17">
        <v>24.375557480990572</v>
      </c>
      <c r="D14" s="17">
        <v>98536.54654292854</v>
      </c>
      <c r="E14" s="17">
        <v>98524.358764188044</v>
      </c>
      <c r="F14" s="17">
        <v>6518440.1835707724</v>
      </c>
      <c r="G14" s="18">
        <v>66.152513075247072</v>
      </c>
    </row>
    <row r="15" spans="1:7" x14ac:dyDescent="0.25">
      <c r="A15" s="15">
        <v>13</v>
      </c>
      <c r="B15" s="16">
        <v>0.30037882092897428</v>
      </c>
      <c r="C15" s="17">
        <v>29.590969767762246</v>
      </c>
      <c r="D15" s="17">
        <v>98512.170985447548</v>
      </c>
      <c r="E15" s="17">
        <v>98497.375500563678</v>
      </c>
      <c r="F15" s="17">
        <v>6419915.824806584</v>
      </c>
      <c r="G15" s="18">
        <v>65.168757937077132</v>
      </c>
    </row>
    <row r="16" spans="1:7" x14ac:dyDescent="0.25">
      <c r="A16" s="15">
        <v>14</v>
      </c>
      <c r="B16" s="16">
        <v>0.38543586456052048</v>
      </c>
      <c r="C16" s="17">
        <v>37.958718372494182</v>
      </c>
      <c r="D16" s="17">
        <v>98482.580015679792</v>
      </c>
      <c r="E16" s="17">
        <v>98463.600656493538</v>
      </c>
      <c r="F16" s="17">
        <v>6321418.4493060205</v>
      </c>
      <c r="G16" s="18">
        <v>64.188188898986638</v>
      </c>
    </row>
    <row r="17" spans="1:7" x14ac:dyDescent="0.25">
      <c r="A17" s="15">
        <v>15</v>
      </c>
      <c r="B17" s="16">
        <v>0.65252715338934242</v>
      </c>
      <c r="C17" s="17">
        <v>64.237788501623768</v>
      </c>
      <c r="D17" s="17">
        <v>98444.621297307298</v>
      </c>
      <c r="E17" s="17">
        <v>98412.502403056482</v>
      </c>
      <c r="F17" s="17">
        <v>6222954.8486495269</v>
      </c>
      <c r="G17" s="18">
        <v>63.212746076354101</v>
      </c>
    </row>
    <row r="18" spans="1:7" x14ac:dyDescent="0.25">
      <c r="A18" s="15">
        <v>16</v>
      </c>
      <c r="B18" s="16">
        <v>0.81410432119214482</v>
      </c>
      <c r="C18" s="17">
        <v>80.091895335059121</v>
      </c>
      <c r="D18" s="17">
        <v>98380.38350880568</v>
      </c>
      <c r="E18" s="17">
        <v>98340.337561138149</v>
      </c>
      <c r="F18" s="17">
        <v>6124542.3462464707</v>
      </c>
      <c r="G18" s="18">
        <v>62.253694566033936</v>
      </c>
    </row>
    <row r="19" spans="1:7" x14ac:dyDescent="0.25">
      <c r="A19" s="15">
        <v>17</v>
      </c>
      <c r="B19" s="16">
        <v>0.95732723305039358</v>
      </c>
      <c r="C19" s="17">
        <v>94.105546178370631</v>
      </c>
      <c r="D19" s="17">
        <v>98300.291613470617</v>
      </c>
      <c r="E19" s="17">
        <v>98253.23884038144</v>
      </c>
      <c r="F19" s="17">
        <v>6026202.0086853327</v>
      </c>
      <c r="G19" s="18">
        <v>61.30400947721634</v>
      </c>
    </row>
    <row r="20" spans="1:7" x14ac:dyDescent="0.25">
      <c r="A20" s="15">
        <v>18</v>
      </c>
      <c r="B20" s="16">
        <v>1.0691369396832278</v>
      </c>
      <c r="C20" s="17">
        <v>104.99586122994647</v>
      </c>
      <c r="D20" s="17">
        <v>98206.186067292248</v>
      </c>
      <c r="E20" s="17">
        <v>98153.688136677272</v>
      </c>
      <c r="F20" s="17">
        <v>5927948.7698449511</v>
      </c>
      <c r="G20" s="18">
        <v>60.362274590146875</v>
      </c>
    </row>
    <row r="21" spans="1:7" x14ac:dyDescent="0.25">
      <c r="A21" s="15">
        <v>19</v>
      </c>
      <c r="B21" s="16">
        <v>1.1546705603333358</v>
      </c>
      <c r="C21" s="17">
        <v>113.2745562646011</v>
      </c>
      <c r="D21" s="17">
        <v>98101.190206062296</v>
      </c>
      <c r="E21" s="17">
        <v>98044.552927929995</v>
      </c>
      <c r="F21" s="17">
        <v>5829795.0817082739</v>
      </c>
      <c r="G21" s="18">
        <v>59.426344058239714</v>
      </c>
    </row>
    <row r="22" spans="1:7" x14ac:dyDescent="0.25">
      <c r="A22" s="15">
        <v>20</v>
      </c>
      <c r="B22" s="16">
        <v>1.2392193255711743</v>
      </c>
      <c r="C22" s="17">
        <v>121.42851874566742</v>
      </c>
      <c r="D22" s="17">
        <v>97987.915649797695</v>
      </c>
      <c r="E22" s="17">
        <v>97927.20139042486</v>
      </c>
      <c r="F22" s="17">
        <v>5731750.5287803439</v>
      </c>
      <c r="G22" s="18">
        <v>58.494463228151929</v>
      </c>
    </row>
    <row r="23" spans="1:7" x14ac:dyDescent="0.25">
      <c r="A23" s="15">
        <v>21</v>
      </c>
      <c r="B23" s="16">
        <v>1.3229257610645673</v>
      </c>
      <c r="C23" s="17">
        <v>129.47009697056268</v>
      </c>
      <c r="D23" s="17">
        <v>97866.487131052025</v>
      </c>
      <c r="E23" s="17">
        <v>97801.752082566745</v>
      </c>
      <c r="F23" s="17">
        <v>5633823.3273899192</v>
      </c>
      <c r="G23" s="18">
        <v>57.566420258302756</v>
      </c>
    </row>
    <row r="24" spans="1:7" x14ac:dyDescent="0.25">
      <c r="A24" s="15">
        <v>22</v>
      </c>
      <c r="B24" s="16">
        <v>1.3795344490093704</v>
      </c>
      <c r="C24" s="17">
        <v>134.83158194193103</v>
      </c>
      <c r="D24" s="17">
        <v>97737.017034081466</v>
      </c>
      <c r="E24" s="17">
        <v>97669.60124311049</v>
      </c>
      <c r="F24" s="17">
        <v>5536021.5753073525</v>
      </c>
      <c r="G24" s="18">
        <v>56.642014901855553</v>
      </c>
    </row>
    <row r="25" spans="1:7" x14ac:dyDescent="0.25">
      <c r="A25" s="15">
        <v>23</v>
      </c>
      <c r="B25" s="16">
        <v>1.4025716267015478</v>
      </c>
      <c r="C25" s="17">
        <v>136.89405601923349</v>
      </c>
      <c r="D25" s="17">
        <v>97602.185452139529</v>
      </c>
      <c r="E25" s="17">
        <v>97533.738424129915</v>
      </c>
      <c r="F25" s="17">
        <v>5438351.9740642421</v>
      </c>
      <c r="G25" s="18">
        <v>55.719571737776377</v>
      </c>
    </row>
    <row r="26" spans="1:7" x14ac:dyDescent="0.25">
      <c r="A26" s="15">
        <v>24</v>
      </c>
      <c r="B26" s="16">
        <v>1.401210589193111</v>
      </c>
      <c r="C26" s="17">
        <v>136.569398383036</v>
      </c>
      <c r="D26" s="17">
        <v>97465.291396120301</v>
      </c>
      <c r="E26" s="17">
        <v>97397.006696928787</v>
      </c>
      <c r="F26" s="17">
        <v>5340818.2356401123</v>
      </c>
      <c r="G26" s="18">
        <v>54.797129923244746</v>
      </c>
    </row>
    <row r="27" spans="1:7" x14ac:dyDescent="0.25">
      <c r="A27" s="15">
        <v>25</v>
      </c>
      <c r="B27" s="16">
        <v>1.3886950688705555</v>
      </c>
      <c r="C27" s="17">
        <v>135.15991629773089</v>
      </c>
      <c r="D27" s="17">
        <v>97328.721997737259</v>
      </c>
      <c r="E27" s="17">
        <v>97261.142039588391</v>
      </c>
      <c r="F27" s="17">
        <v>5243421.2289431831</v>
      </c>
      <c r="G27" s="18">
        <v>53.873318392746228</v>
      </c>
    </row>
    <row r="28" spans="1:7" x14ac:dyDescent="0.25">
      <c r="A28" s="15">
        <v>26</v>
      </c>
      <c r="B28" s="16">
        <v>1.3803206731900364</v>
      </c>
      <c r="C28" s="17">
        <v>134.15828304199022</v>
      </c>
      <c r="D28" s="17">
        <v>97193.562081439522</v>
      </c>
      <c r="E28" s="17">
        <v>97126.482939918526</v>
      </c>
      <c r="F28" s="17">
        <v>5146160.0869035944</v>
      </c>
      <c r="G28" s="18">
        <v>52.947540728999847</v>
      </c>
    </row>
    <row r="29" spans="1:7" x14ac:dyDescent="0.25">
      <c r="A29" s="15">
        <v>27</v>
      </c>
      <c r="B29" s="16">
        <v>1.3826451516385501</v>
      </c>
      <c r="C29" s="17">
        <v>134.1987140827826</v>
      </c>
      <c r="D29" s="17">
        <v>97059.403798397529</v>
      </c>
      <c r="E29" s="17">
        <v>96992.304441356129</v>
      </c>
      <c r="F29" s="17">
        <v>5049033.6039636759</v>
      </c>
      <c r="G29" s="18">
        <v>52.020035219369817</v>
      </c>
    </row>
    <row r="30" spans="1:7" x14ac:dyDescent="0.25">
      <c r="A30" s="15">
        <v>28</v>
      </c>
      <c r="B30" s="16">
        <v>1.4035941104902929</v>
      </c>
      <c r="C30" s="17">
        <v>136.04364701440798</v>
      </c>
      <c r="D30" s="17">
        <v>96925.205084314744</v>
      </c>
      <c r="E30" s="17">
        <v>96857.183260807535</v>
      </c>
      <c r="F30" s="17">
        <v>4952041.2995223198</v>
      </c>
      <c r="G30" s="18">
        <v>51.091367773888784</v>
      </c>
    </row>
    <row r="31" spans="1:7" x14ac:dyDescent="0.25">
      <c r="A31" s="15">
        <v>29</v>
      </c>
      <c r="B31" s="16">
        <v>1.4398746163080844</v>
      </c>
      <c r="C31" s="17">
        <v>139.36425668731408</v>
      </c>
      <c r="D31" s="17">
        <v>96789.161437300339</v>
      </c>
      <c r="E31" s="17">
        <v>96719.479308956681</v>
      </c>
      <c r="F31" s="17">
        <v>4855184.116261512</v>
      </c>
      <c r="G31" s="18">
        <v>50.16247732869018</v>
      </c>
    </row>
    <row r="32" spans="1:7" x14ac:dyDescent="0.25">
      <c r="A32" s="15">
        <v>30</v>
      </c>
      <c r="B32" s="16">
        <v>1.4817962672768394</v>
      </c>
      <c r="C32" s="17">
        <v>143.21530869529596</v>
      </c>
      <c r="D32" s="17">
        <v>96649.797180613023</v>
      </c>
      <c r="E32" s="17">
        <v>96578.189526265371</v>
      </c>
      <c r="F32" s="17">
        <v>4758464.6369525557</v>
      </c>
      <c r="G32" s="18">
        <v>49.234088179825541</v>
      </c>
    </row>
    <row r="33" spans="1:7" x14ac:dyDescent="0.25">
      <c r="A33" s="15">
        <v>31</v>
      </c>
      <c r="B33" s="16">
        <v>1.5244234858797474</v>
      </c>
      <c r="C33" s="17">
        <v>147.11689994752808</v>
      </c>
      <c r="D33" s="17">
        <v>96506.581871917733</v>
      </c>
      <c r="E33" s="17">
        <v>96433.023421943974</v>
      </c>
      <c r="F33" s="17">
        <v>4661886.4474262903</v>
      </c>
      <c r="G33" s="18">
        <v>48.306409334997326</v>
      </c>
    </row>
    <row r="34" spans="1:7" x14ac:dyDescent="0.25">
      <c r="A34" s="15">
        <v>32</v>
      </c>
      <c r="B34" s="16">
        <v>1.5727744413657769</v>
      </c>
      <c r="C34" s="17">
        <v>151.55170369159558</v>
      </c>
      <c r="D34" s="17">
        <v>96359.464971970199</v>
      </c>
      <c r="E34" s="17">
        <v>96283.6891201244</v>
      </c>
      <c r="F34" s="17">
        <v>4565453.4240043461</v>
      </c>
      <c r="G34" s="18">
        <v>47.379397813514025</v>
      </c>
    </row>
    <row r="35" spans="1:7" x14ac:dyDescent="0.25">
      <c r="A35" s="15">
        <v>33</v>
      </c>
      <c r="B35" s="16">
        <v>1.6267923277553615</v>
      </c>
      <c r="C35" s="17">
        <v>156.51029517418885</v>
      </c>
      <c r="D35" s="17">
        <v>96207.9132682786</v>
      </c>
      <c r="E35" s="17">
        <v>96129.658120691514</v>
      </c>
      <c r="F35" s="17">
        <v>4469169.734884222</v>
      </c>
      <c r="G35" s="18">
        <v>46.453244676680704</v>
      </c>
    </row>
    <row r="36" spans="1:7" x14ac:dyDescent="0.25">
      <c r="A36" s="15">
        <v>34</v>
      </c>
      <c r="B36" s="16">
        <v>1.6880034485402062</v>
      </c>
      <c r="C36" s="17">
        <v>162.13509945572528</v>
      </c>
      <c r="D36" s="17">
        <v>96051.402973104414</v>
      </c>
      <c r="E36" s="17">
        <v>95970.335423376557</v>
      </c>
      <c r="F36" s="17">
        <v>4373040.0767635303</v>
      </c>
      <c r="G36" s="18">
        <v>45.528122873832835</v>
      </c>
    </row>
    <row r="37" spans="1:7" x14ac:dyDescent="0.25">
      <c r="A37" s="15">
        <v>35</v>
      </c>
      <c r="B37" s="16">
        <v>1.7595366567828472</v>
      </c>
      <c r="C37" s="17">
        <v>168.72068181575469</v>
      </c>
      <c r="D37" s="17">
        <v>95889.267873648685</v>
      </c>
      <c r="E37" s="17">
        <v>95804.907532740806</v>
      </c>
      <c r="F37" s="17">
        <v>4277069.7413401539</v>
      </c>
      <c r="G37" s="18">
        <v>44.604259018600089</v>
      </c>
    </row>
    <row r="38" spans="1:7" x14ac:dyDescent="0.25">
      <c r="A38" s="15">
        <v>36</v>
      </c>
      <c r="B38" s="16">
        <v>1.8426437860577427</v>
      </c>
      <c r="C38" s="17">
        <v>176.37887148107785</v>
      </c>
      <c r="D38" s="17">
        <v>95720.547191832928</v>
      </c>
      <c r="E38" s="17">
        <v>95632.357756092388</v>
      </c>
      <c r="F38" s="17">
        <v>4181264.8338074135</v>
      </c>
      <c r="G38" s="18">
        <v>43.681998865173306</v>
      </c>
    </row>
    <row r="39" spans="1:7" x14ac:dyDescent="0.25">
      <c r="A39" s="15">
        <v>37</v>
      </c>
      <c r="B39" s="16">
        <v>1.9364732913753409</v>
      </c>
      <c r="C39" s="17">
        <v>185.01873009903133</v>
      </c>
      <c r="D39" s="17">
        <v>95544.168320351848</v>
      </c>
      <c r="E39" s="17">
        <v>95451.658955302322</v>
      </c>
      <c r="F39" s="17">
        <v>4085632.4760513213</v>
      </c>
      <c r="G39" s="18">
        <v>42.761714795114727</v>
      </c>
    </row>
    <row r="40" spans="1:7" x14ac:dyDescent="0.25">
      <c r="A40" s="15">
        <v>38</v>
      </c>
      <c r="B40" s="16">
        <v>2.0417175749888048</v>
      </c>
      <c r="C40" s="17">
        <v>194.69645165440562</v>
      </c>
      <c r="D40" s="17">
        <v>95359.149590252811</v>
      </c>
      <c r="E40" s="17">
        <v>95261.801364425599</v>
      </c>
      <c r="F40" s="17">
        <v>3990180.8170960192</v>
      </c>
      <c r="G40" s="18">
        <v>41.843712262969653</v>
      </c>
    </row>
    <row r="41" spans="1:7" x14ac:dyDescent="0.25">
      <c r="A41" s="15">
        <v>39</v>
      </c>
      <c r="B41" s="16">
        <v>2.1601553347817513</v>
      </c>
      <c r="C41" s="17">
        <v>205.57000112893132</v>
      </c>
      <c r="D41" s="17">
        <v>95164.453138598401</v>
      </c>
      <c r="E41" s="17">
        <v>95061.668138033943</v>
      </c>
      <c r="F41" s="17">
        <v>3894919.0157315936</v>
      </c>
      <c r="G41" s="18">
        <v>40.928297145353184</v>
      </c>
    </row>
    <row r="42" spans="1:7" x14ac:dyDescent="0.25">
      <c r="A42" s="15">
        <v>40</v>
      </c>
      <c r="B42" s="16">
        <v>2.2916316389525071</v>
      </c>
      <c r="C42" s="17">
        <v>217.61078099741874</v>
      </c>
      <c r="D42" s="17">
        <v>94958.883137469471</v>
      </c>
      <c r="E42" s="17">
        <v>94850.077746970754</v>
      </c>
      <c r="F42" s="17">
        <v>3799857.3475935594</v>
      </c>
      <c r="G42" s="18">
        <v>40.015817604895439</v>
      </c>
    </row>
    <row r="43" spans="1:7" x14ac:dyDescent="0.25">
      <c r="A43" s="15">
        <v>41</v>
      </c>
      <c r="B43" s="16">
        <v>2.4401262056547495</v>
      </c>
      <c r="C43" s="17">
        <v>231.18066143410138</v>
      </c>
      <c r="D43" s="17">
        <v>94741.272356472051</v>
      </c>
      <c r="E43" s="17">
        <v>94625.682025754999</v>
      </c>
      <c r="F43" s="17">
        <v>3705007.2698465888</v>
      </c>
      <c r="G43" s="18">
        <v>39.106581299712609</v>
      </c>
    </row>
    <row r="44" spans="1:7" x14ac:dyDescent="0.25">
      <c r="A44" s="15">
        <v>42</v>
      </c>
      <c r="B44" s="16">
        <v>2.6114124539158103</v>
      </c>
      <c r="C44" s="17">
        <v>246.80483047314729</v>
      </c>
      <c r="D44" s="17">
        <v>94510.091695037947</v>
      </c>
      <c r="E44" s="17">
        <v>94386.689279801372</v>
      </c>
      <c r="F44" s="17">
        <v>3610381.587820834</v>
      </c>
      <c r="G44" s="18">
        <v>38.20101666466153</v>
      </c>
    </row>
    <row r="45" spans="1:7" x14ac:dyDescent="0.25">
      <c r="A45" s="15">
        <v>43</v>
      </c>
      <c r="B45" s="16">
        <v>2.8087830903068411</v>
      </c>
      <c r="C45" s="17">
        <v>264.76512618193254</v>
      </c>
      <c r="D45" s="17">
        <v>94263.286864564798</v>
      </c>
      <c r="E45" s="17">
        <v>94130.904301473842</v>
      </c>
      <c r="F45" s="17">
        <v>3515994.8985410328</v>
      </c>
      <c r="G45" s="18">
        <v>37.299727343400711</v>
      </c>
    </row>
    <row r="46" spans="1:7" x14ac:dyDescent="0.25">
      <c r="A46" s="15">
        <v>44</v>
      </c>
      <c r="B46" s="16">
        <v>3.0306570545750176</v>
      </c>
      <c r="C46" s="17">
        <v>284.87728302605319</v>
      </c>
      <c r="D46" s="17">
        <v>93998.521738382871</v>
      </c>
      <c r="E46" s="17">
        <v>93856.083096869843</v>
      </c>
      <c r="F46" s="17">
        <v>3421863.9942395589</v>
      </c>
      <c r="G46" s="18">
        <v>36.403380935748189</v>
      </c>
    </row>
    <row r="47" spans="1:7" x14ac:dyDescent="0.25">
      <c r="A47" s="15">
        <v>45</v>
      </c>
      <c r="B47" s="16">
        <v>3.2739317996619626</v>
      </c>
      <c r="C47" s="17">
        <v>306.81208064460765</v>
      </c>
      <c r="D47" s="17">
        <v>93713.644455356814</v>
      </c>
      <c r="E47" s="17">
        <v>93560.238415034517</v>
      </c>
      <c r="F47" s="17">
        <v>3328007.9111426892</v>
      </c>
      <c r="G47" s="18">
        <v>35.512522541240848</v>
      </c>
    </row>
    <row r="48" spans="1:7" x14ac:dyDescent="0.25">
      <c r="A48" s="15">
        <v>46</v>
      </c>
      <c r="B48" s="16">
        <v>3.5353804796422383</v>
      </c>
      <c r="C48" s="17">
        <v>330.22869184277221</v>
      </c>
      <c r="D48" s="17">
        <v>93406.832374712205</v>
      </c>
      <c r="E48" s="17">
        <v>93241.718028790812</v>
      </c>
      <c r="F48" s="17">
        <v>3234447.6727276547</v>
      </c>
      <c r="G48" s="18">
        <v>34.627527671126856</v>
      </c>
    </row>
    <row r="49" spans="1:7" x14ac:dyDescent="0.25">
      <c r="A49" s="15">
        <v>47</v>
      </c>
      <c r="B49" s="16">
        <v>3.8148654298797395</v>
      </c>
      <c r="C49" s="17">
        <v>355.07471772039588</v>
      </c>
      <c r="D49" s="17">
        <v>93076.603682869434</v>
      </c>
      <c r="E49" s="17">
        <v>92899.06632400924</v>
      </c>
      <c r="F49" s="17">
        <v>3141205.9546988639</v>
      </c>
      <c r="G49" s="18">
        <v>33.748609536737931</v>
      </c>
    </row>
    <row r="50" spans="1:7" x14ac:dyDescent="0.25">
      <c r="A50" s="15">
        <v>48</v>
      </c>
      <c r="B50" s="16">
        <v>4.1115350187578317</v>
      </c>
      <c r="C50" s="17">
        <v>381.22781333297883</v>
      </c>
      <c r="D50" s="17">
        <v>92721.528965149031</v>
      </c>
      <c r="E50" s="17">
        <v>92530.91505848254</v>
      </c>
      <c r="F50" s="17">
        <v>3048306.8883748548</v>
      </c>
      <c r="G50" s="18">
        <v>32.87593423443883</v>
      </c>
    </row>
    <row r="51" spans="1:7" x14ac:dyDescent="0.25">
      <c r="A51" s="15">
        <v>49</v>
      </c>
      <c r="B51" s="16">
        <v>4.4276400754156384</v>
      </c>
      <c r="C51" s="17">
        <v>408.84961795572957</v>
      </c>
      <c r="D51" s="17">
        <v>92340.301151816049</v>
      </c>
      <c r="E51" s="17">
        <v>92135.876342838194</v>
      </c>
      <c r="F51" s="17">
        <v>2955775.9733163724</v>
      </c>
      <c r="G51" s="18">
        <v>32.009598587477008</v>
      </c>
    </row>
    <row r="52" spans="1:7" ht="16.149999999999999" customHeight="1" x14ac:dyDescent="0.25">
      <c r="A52" s="15">
        <v>50</v>
      </c>
      <c r="B52" s="16">
        <v>4.7689620211921939</v>
      </c>
      <c r="C52" s="17">
        <v>438.41760091805071</v>
      </c>
      <c r="D52" s="17">
        <v>91931.451533860323</v>
      </c>
      <c r="E52" s="17">
        <v>91712.242733401305</v>
      </c>
      <c r="F52" s="17">
        <v>2863640.0969735342</v>
      </c>
      <c r="G52" s="18">
        <v>31.149732210187004</v>
      </c>
    </row>
    <row r="53" spans="1:7" x14ac:dyDescent="0.25">
      <c r="A53" s="15">
        <v>51</v>
      </c>
      <c r="B53" s="16">
        <v>5.1371324729849386</v>
      </c>
      <c r="C53" s="17">
        <v>470.0118356688306</v>
      </c>
      <c r="D53" s="17">
        <v>91493.033932942271</v>
      </c>
      <c r="E53" s="17">
        <v>91258.028015107848</v>
      </c>
      <c r="F53" s="17">
        <v>2771927.854240133</v>
      </c>
      <c r="G53" s="18">
        <v>30.296600026093287</v>
      </c>
    </row>
    <row r="54" spans="1:7" x14ac:dyDescent="0.25">
      <c r="A54" s="15">
        <v>52</v>
      </c>
      <c r="B54" s="16">
        <v>5.5293783168722044</v>
      </c>
      <c r="C54" s="17">
        <v>503.30072472084328</v>
      </c>
      <c r="D54" s="17">
        <v>91023.022097273439</v>
      </c>
      <c r="E54" s="17">
        <v>90771.371734913017</v>
      </c>
      <c r="F54" s="17">
        <v>2680669.8262250251</v>
      </c>
      <c r="G54" s="18">
        <v>29.450459504193102</v>
      </c>
    </row>
    <row r="55" spans="1:7" x14ac:dyDescent="0.25">
      <c r="A55" s="15">
        <v>53</v>
      </c>
      <c r="B55" s="16">
        <v>5.946382994947756</v>
      </c>
      <c r="C55" s="17">
        <v>538.26493187715573</v>
      </c>
      <c r="D55" s="17">
        <v>90519.721372552594</v>
      </c>
      <c r="E55" s="17">
        <v>90250.588906614023</v>
      </c>
      <c r="F55" s="17">
        <v>2589898.4544901121</v>
      </c>
      <c r="G55" s="18">
        <v>28.611427600741838</v>
      </c>
    </row>
    <row r="56" spans="1:7" x14ac:dyDescent="0.25">
      <c r="A56" s="15">
        <v>54</v>
      </c>
      <c r="B56" s="16">
        <v>6.3916882463524738</v>
      </c>
      <c r="C56" s="17">
        <v>575.13341752154224</v>
      </c>
      <c r="D56" s="17">
        <v>89981.456440675436</v>
      </c>
      <c r="E56" s="17">
        <v>89693.889731914664</v>
      </c>
      <c r="F56" s="17">
        <v>2499647.865583498</v>
      </c>
      <c r="G56" s="18">
        <v>27.779588867085188</v>
      </c>
    </row>
    <row r="57" spans="1:7" x14ac:dyDescent="0.25">
      <c r="A57" s="15">
        <v>55</v>
      </c>
      <c r="B57" s="16">
        <v>6.8753728862304877</v>
      </c>
      <c r="C57" s="17">
        <v>614.70180917095684</v>
      </c>
      <c r="D57" s="17">
        <v>89406.323023153891</v>
      </c>
      <c r="E57" s="17">
        <v>89098.972118568403</v>
      </c>
      <c r="F57" s="17">
        <v>2409953.9758515833</v>
      </c>
      <c r="G57" s="18">
        <v>26.955073135347131</v>
      </c>
    </row>
    <row r="58" spans="1:7" x14ac:dyDescent="0.25">
      <c r="A58" s="15">
        <v>56</v>
      </c>
      <c r="B58" s="16">
        <v>7.3982407052701635</v>
      </c>
      <c r="C58" s="17">
        <v>656.90178635221832</v>
      </c>
      <c r="D58" s="17">
        <v>88791.621213982929</v>
      </c>
      <c r="E58" s="17">
        <v>88463.170320806821</v>
      </c>
      <c r="F58" s="17">
        <v>2320855.0037330147</v>
      </c>
      <c r="G58" s="18">
        <v>26.138220836624683</v>
      </c>
    </row>
    <row r="59" spans="1:7" x14ac:dyDescent="0.25">
      <c r="A59" s="15">
        <v>57</v>
      </c>
      <c r="B59" s="16">
        <v>7.9537758670205783</v>
      </c>
      <c r="C59" s="17">
        <v>701.00380443011886</v>
      </c>
      <c r="D59" s="17">
        <v>88134.719427630713</v>
      </c>
      <c r="E59" s="17">
        <v>87784.217525415646</v>
      </c>
      <c r="F59" s="17">
        <v>2232391.8334122077</v>
      </c>
      <c r="G59" s="18">
        <v>25.329312306318418</v>
      </c>
    </row>
    <row r="60" spans="1:7" x14ac:dyDescent="0.25">
      <c r="A60" s="15">
        <v>58</v>
      </c>
      <c r="B60" s="16">
        <v>8.5424216680718263</v>
      </c>
      <c r="C60" s="17">
        <v>746.89566685965895</v>
      </c>
      <c r="D60" s="17">
        <v>87433.715623200595</v>
      </c>
      <c r="E60" s="17">
        <v>87060.267789770762</v>
      </c>
      <c r="F60" s="17">
        <v>2144607.6158867921</v>
      </c>
      <c r="G60" s="18">
        <v>24.528382450644919</v>
      </c>
    </row>
    <row r="61" spans="1:7" x14ac:dyDescent="0.25">
      <c r="A61" s="15">
        <v>59</v>
      </c>
      <c r="B61" s="16">
        <v>9.1734854692711618</v>
      </c>
      <c r="C61" s="17">
        <v>795.22028324681889</v>
      </c>
      <c r="D61" s="17">
        <v>86686.819956340929</v>
      </c>
      <c r="E61" s="17">
        <v>86289.209814717527</v>
      </c>
      <c r="F61" s="17">
        <v>2057547.3480970215</v>
      </c>
      <c r="G61" s="18">
        <v>23.735411555450845</v>
      </c>
    </row>
    <row r="62" spans="1:7" x14ac:dyDescent="0.25">
      <c r="A62" s="15">
        <v>60</v>
      </c>
      <c r="B62" s="16">
        <v>9.8599397390073964</v>
      </c>
      <c r="C62" s="17">
        <v>846.88599686365535</v>
      </c>
      <c r="D62" s="17">
        <v>85891.599673094111</v>
      </c>
      <c r="E62" s="17">
        <v>85468.156674662285</v>
      </c>
      <c r="F62" s="17">
        <v>1971258.1382823039</v>
      </c>
      <c r="G62" s="18">
        <v>22.950534694719494</v>
      </c>
    </row>
    <row r="63" spans="1:7" x14ac:dyDescent="0.25">
      <c r="A63" s="15">
        <v>61</v>
      </c>
      <c r="B63" s="16">
        <v>10.61518715789877</v>
      </c>
      <c r="C63" s="17">
        <v>902.76555246309943</v>
      </c>
      <c r="D63" s="17">
        <v>85044.713676230458</v>
      </c>
      <c r="E63" s="17">
        <v>84593.330899998909</v>
      </c>
      <c r="F63" s="17">
        <v>1885789.9816076416</v>
      </c>
      <c r="G63" s="18">
        <v>22.174099953901187</v>
      </c>
    </row>
    <row r="64" spans="1:7" x14ac:dyDescent="0.25">
      <c r="A64" s="15">
        <v>62</v>
      </c>
      <c r="B64" s="16">
        <v>11.447710881174102</v>
      </c>
      <c r="C64" s="17">
        <v>963.23269509963848</v>
      </c>
      <c r="D64" s="17">
        <v>84141.948123767361</v>
      </c>
      <c r="E64" s="17">
        <v>83660.331776217543</v>
      </c>
      <c r="F64" s="17">
        <v>1801196.6507076425</v>
      </c>
      <c r="G64" s="18">
        <v>21.406643070091494</v>
      </c>
    </row>
    <row r="65" spans="1:7" x14ac:dyDescent="0.25">
      <c r="A65" s="15">
        <v>63</v>
      </c>
      <c r="B65" s="16">
        <v>12.368678067423302</v>
      </c>
      <c r="C65" s="17">
        <v>1028.8107531990067</v>
      </c>
      <c r="D65" s="17">
        <v>83178.715428667725</v>
      </c>
      <c r="E65" s="17">
        <v>82664.31005206822</v>
      </c>
      <c r="F65" s="17">
        <v>1717536.318931425</v>
      </c>
      <c r="G65" s="18">
        <v>20.648747820641052</v>
      </c>
    </row>
    <row r="66" spans="1:7" x14ac:dyDescent="0.25">
      <c r="A66" s="15">
        <v>64</v>
      </c>
      <c r="B66" s="16">
        <v>13.385525676915201</v>
      </c>
      <c r="C66" s="17">
        <v>1099.6196583896226</v>
      </c>
      <c r="D66" s="17">
        <v>82149.904675468715</v>
      </c>
      <c r="E66" s="17">
        <v>81600.094846273903</v>
      </c>
      <c r="F66" s="17">
        <v>1634872.0088793568</v>
      </c>
      <c r="G66" s="18">
        <v>19.901082239083301</v>
      </c>
    </row>
    <row r="67" spans="1:7" x14ac:dyDescent="0.25">
      <c r="A67" s="15">
        <v>65</v>
      </c>
      <c r="B67" s="16">
        <v>14.482817176951324</v>
      </c>
      <c r="C67" s="17">
        <v>1173.8364600421535</v>
      </c>
      <c r="D67" s="17">
        <v>81050.285017079092</v>
      </c>
      <c r="E67" s="17">
        <v>80463.36678705801</v>
      </c>
      <c r="F67" s="17">
        <v>1553271.9140330828</v>
      </c>
      <c r="G67" s="18">
        <v>19.164299221227587</v>
      </c>
    </row>
    <row r="68" spans="1:7" x14ac:dyDescent="0.25">
      <c r="A68" s="15">
        <v>66</v>
      </c>
      <c r="B68" s="16">
        <v>15.684963081830039</v>
      </c>
      <c r="C68" s="17">
        <v>1252.8591467248207</v>
      </c>
      <c r="D68" s="17">
        <v>79876.448557036943</v>
      </c>
      <c r="E68" s="17">
        <v>79250.018983674527</v>
      </c>
      <c r="F68" s="17">
        <v>1472808.5472460247</v>
      </c>
      <c r="G68" s="18">
        <v>18.438583260175172</v>
      </c>
    </row>
    <row r="69" spans="1:7" x14ac:dyDescent="0.25">
      <c r="A69" s="15">
        <v>67</v>
      </c>
      <c r="B69" s="16">
        <v>17.046030115065431</v>
      </c>
      <c r="C69" s="17">
        <v>1340.2200728427199</v>
      </c>
      <c r="D69" s="17">
        <v>78623.589410312125</v>
      </c>
      <c r="E69" s="17">
        <v>77953.479373890761</v>
      </c>
      <c r="F69" s="17">
        <v>1393558.5282623502</v>
      </c>
      <c r="G69" s="18">
        <v>17.724432816082722</v>
      </c>
    </row>
    <row r="70" spans="1:7" x14ac:dyDescent="0.25">
      <c r="A70" s="15">
        <v>68</v>
      </c>
      <c r="B70" s="16">
        <v>18.596977325446471</v>
      </c>
      <c r="C70" s="17">
        <v>1437.2370672030233</v>
      </c>
      <c r="D70" s="17">
        <v>77283.369337469398</v>
      </c>
      <c r="E70" s="17">
        <v>76564.750803867879</v>
      </c>
      <c r="F70" s="17">
        <v>1315605.0488884596</v>
      </c>
      <c r="G70" s="18">
        <v>17.023132663169399</v>
      </c>
    </row>
    <row r="71" spans="1:7" x14ac:dyDescent="0.25">
      <c r="A71" s="15">
        <v>69</v>
      </c>
      <c r="B71" s="16">
        <v>20.332060215263358</v>
      </c>
      <c r="C71" s="17">
        <v>1542.1081284138852</v>
      </c>
      <c r="D71" s="17">
        <v>75846.132270266375</v>
      </c>
      <c r="E71" s="17">
        <v>75075.078206059436</v>
      </c>
      <c r="F71" s="17">
        <v>1239040.2980845917</v>
      </c>
      <c r="G71" s="18">
        <v>16.336235757803134</v>
      </c>
    </row>
    <row r="72" spans="1:7" x14ac:dyDescent="0.25">
      <c r="A72" s="15">
        <v>70</v>
      </c>
      <c r="B72" s="16">
        <v>22.206893751149416</v>
      </c>
      <c r="C72" s="17">
        <v>1650.0615694009596</v>
      </c>
      <c r="D72" s="17">
        <v>74304.024141852497</v>
      </c>
      <c r="E72" s="17">
        <v>73478.993357152009</v>
      </c>
      <c r="F72" s="17">
        <v>1163965.2198785322</v>
      </c>
      <c r="G72" s="18">
        <v>15.664901508650821</v>
      </c>
    </row>
    <row r="73" spans="1:7" x14ac:dyDescent="0.25">
      <c r="A73" s="15">
        <v>71</v>
      </c>
      <c r="B73" s="16">
        <v>24.221701245667077</v>
      </c>
      <c r="C73" s="17">
        <v>1759.8025757437986</v>
      </c>
      <c r="D73" s="17">
        <v>72653.962572451535</v>
      </c>
      <c r="E73" s="17">
        <v>71774.061284579628</v>
      </c>
      <c r="F73" s="17">
        <v>1090486.2265213802</v>
      </c>
      <c r="G73" s="18">
        <v>15.009315223982895</v>
      </c>
    </row>
    <row r="74" spans="1:7" x14ac:dyDescent="0.25">
      <c r="A74" s="15">
        <v>72</v>
      </c>
      <c r="B74" s="16">
        <v>26.434341013182692</v>
      </c>
      <c r="C74" s="17">
        <v>1874.040401196107</v>
      </c>
      <c r="D74" s="17">
        <v>70894.159996707735</v>
      </c>
      <c r="E74" s="17">
        <v>69957.139796109681</v>
      </c>
      <c r="F74" s="17">
        <v>1018712.1652368006</v>
      </c>
      <c r="G74" s="18">
        <v>14.369479309496137</v>
      </c>
    </row>
    <row r="75" spans="1:7" x14ac:dyDescent="0.25">
      <c r="A75" s="15">
        <v>73</v>
      </c>
      <c r="B75" s="16">
        <v>28.870515211896794</v>
      </c>
      <c r="C75" s="17">
        <v>1992.6464127091544</v>
      </c>
      <c r="D75" s="17">
        <v>69020.119595511627</v>
      </c>
      <c r="E75" s="17">
        <v>68023.79638915704</v>
      </c>
      <c r="F75" s="17">
        <v>948755.02544069092</v>
      </c>
      <c r="G75" s="18">
        <v>13.746064640293501</v>
      </c>
    </row>
    <row r="76" spans="1:7" x14ac:dyDescent="0.25">
      <c r="A76" s="15">
        <v>74</v>
      </c>
      <c r="B76" s="16">
        <v>31.534683249526825</v>
      </c>
      <c r="C76" s="17">
        <v>2113.6901358358296</v>
      </c>
      <c r="D76" s="17">
        <v>67027.473182802467</v>
      </c>
      <c r="E76" s="17">
        <v>65970.628114884545</v>
      </c>
      <c r="F76" s="17">
        <v>880731.22905153385</v>
      </c>
      <c r="G76" s="18">
        <v>13.13985426020068</v>
      </c>
    </row>
    <row r="77" spans="1:7" x14ac:dyDescent="0.25">
      <c r="A77" s="15">
        <v>75</v>
      </c>
      <c r="B77" s="16">
        <v>34.393466784770929</v>
      </c>
      <c r="C77" s="17">
        <v>2232.6100410996733</v>
      </c>
      <c r="D77" s="17">
        <v>64913.783046966637</v>
      </c>
      <c r="E77" s="17">
        <v>63797.4780264168</v>
      </c>
      <c r="F77" s="17">
        <v>814760.60093664925</v>
      </c>
      <c r="G77" s="18">
        <v>12.551426872581914</v>
      </c>
    </row>
    <row r="78" spans="1:7" x14ac:dyDescent="0.25">
      <c r="A78" s="15">
        <v>76</v>
      </c>
      <c r="B78" s="16">
        <v>37.467087063744408</v>
      </c>
      <c r="C78" s="17">
        <v>2348.4809662684434</v>
      </c>
      <c r="D78" s="17">
        <v>62681.173005866964</v>
      </c>
      <c r="E78" s="17">
        <v>61506.932522732743</v>
      </c>
      <c r="F78" s="17">
        <v>750963.1229102324</v>
      </c>
      <c r="G78" s="18">
        <v>11.980680751458531</v>
      </c>
    </row>
    <row r="79" spans="1:7" x14ac:dyDescent="0.25">
      <c r="A79" s="15">
        <v>77</v>
      </c>
      <c r="B79" s="16">
        <v>40.83424833650205</v>
      </c>
      <c r="C79" s="17">
        <v>2463.6401295546666</v>
      </c>
      <c r="D79" s="17">
        <v>60332.692039598522</v>
      </c>
      <c r="E79" s="17">
        <v>59100.871974821188</v>
      </c>
      <c r="F79" s="17">
        <v>689456.19038749964</v>
      </c>
      <c r="G79" s="18">
        <v>11.427572135103548</v>
      </c>
    </row>
    <row r="80" spans="1:7" x14ac:dyDescent="0.25">
      <c r="A80" s="15">
        <v>78</v>
      </c>
      <c r="B80" s="16">
        <v>44.543674250074751</v>
      </c>
      <c r="C80" s="17">
        <v>2577.7001974416594</v>
      </c>
      <c r="D80" s="17">
        <v>57869.051910043854</v>
      </c>
      <c r="E80" s="17">
        <v>56580.20181132303</v>
      </c>
      <c r="F80" s="17">
        <v>630355.31841267843</v>
      </c>
      <c r="G80" s="18">
        <v>10.892788072501199</v>
      </c>
    </row>
    <row r="81" spans="1:7" x14ac:dyDescent="0.25">
      <c r="A81" s="15">
        <v>79</v>
      </c>
      <c r="B81" s="16">
        <v>48.606824481073183</v>
      </c>
      <c r="C81" s="17">
        <v>2687.5370280157399</v>
      </c>
      <c r="D81" s="17">
        <v>55291.351712602198</v>
      </c>
      <c r="E81" s="17">
        <v>53947.58319859433</v>
      </c>
      <c r="F81" s="17">
        <v>573775.11660135537</v>
      </c>
      <c r="G81" s="18">
        <v>10.377303119369724</v>
      </c>
    </row>
    <row r="82" spans="1:7" x14ac:dyDescent="0.25">
      <c r="A82" s="15" t="s">
        <v>3</v>
      </c>
      <c r="B82" s="16">
        <v>1000</v>
      </c>
      <c r="C82" s="17">
        <v>52603.814684586461</v>
      </c>
      <c r="D82" s="17">
        <v>52603.814684586461</v>
      </c>
      <c r="E82" s="17">
        <v>519827.53340276104</v>
      </c>
      <c r="F82" s="17">
        <v>519827.53340276104</v>
      </c>
      <c r="G82" s="18">
        <v>9.8819360633759636</v>
      </c>
    </row>
    <row r="83" spans="1:7" ht="17.25" customHeight="1" x14ac:dyDescent="0.25">
      <c r="A83" s="43" t="s">
        <v>8</v>
      </c>
      <c r="G83" s="42"/>
    </row>
    <row r="84" spans="1:7" ht="17.25" customHeight="1" x14ac:dyDescent="0.25">
      <c r="A84" s="43"/>
      <c r="G84" s="42"/>
    </row>
    <row r="85" spans="1:7" ht="16.5" customHeight="1" x14ac:dyDescent="0.25">
      <c r="A85" s="43" t="s">
        <v>9</v>
      </c>
      <c r="G85" s="42"/>
    </row>
    <row r="86" spans="1:7" ht="15.75" customHeight="1" x14ac:dyDescent="0.25">
      <c r="A86" s="43" t="s">
        <v>10</v>
      </c>
      <c r="G86" s="42"/>
    </row>
    <row r="87" spans="1:7" ht="16.5" customHeight="1" x14ac:dyDescent="0.25">
      <c r="A87" s="43" t="s">
        <v>11</v>
      </c>
      <c r="G87" s="42"/>
    </row>
    <row r="88" spans="1:7" ht="16.5" customHeight="1" x14ac:dyDescent="0.25">
      <c r="A88" s="43" t="s">
        <v>12</v>
      </c>
      <c r="G88" s="42"/>
    </row>
    <row r="89" spans="1:7" ht="16.5" customHeight="1" x14ac:dyDescent="0.25">
      <c r="A89" s="43" t="s">
        <v>13</v>
      </c>
      <c r="G89" s="42"/>
    </row>
    <row r="90" spans="1:7" ht="16.5" customHeight="1" x14ac:dyDescent="0.25">
      <c r="A90" s="43" t="s">
        <v>14</v>
      </c>
      <c r="G90" s="42"/>
    </row>
    <row r="91" spans="1:7" ht="15.75" customHeight="1" x14ac:dyDescent="0.25">
      <c r="A91" s="43" t="s">
        <v>15</v>
      </c>
      <c r="G91" s="42"/>
    </row>
    <row r="92" spans="1:7" ht="17.25" customHeight="1" x14ac:dyDescent="0.25">
      <c r="A92" s="43" t="s">
        <v>16</v>
      </c>
      <c r="G92" s="42"/>
    </row>
    <row r="93" spans="1:7" x14ac:dyDescent="0.25">
      <c r="G93" s="42"/>
    </row>
    <row r="94" spans="1:7" x14ac:dyDescent="0.25">
      <c r="G94" s="42"/>
    </row>
  </sheetData>
  <pageMargins left="0.6692913385826772" right="0.39370078740157483" top="0.39370078740157483" bottom="0" header="0" footer="0"/>
  <pageSetup paperSize="9" scale="80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09D2-3515-4BF2-ADE8-89546D2893F7}">
  <dimension ref="A1:I94"/>
  <sheetViews>
    <sheetView showGridLines="0" zoomScaleNormal="100" workbookViewId="0">
      <pane xSplit="1" ySplit="1" topLeftCell="B5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20.140625" defaultRowHeight="15.75" x14ac:dyDescent="0.25"/>
  <cols>
    <col min="1" max="1" width="11.140625" style="45" customWidth="1"/>
    <col min="2" max="2" width="14.7109375" style="12" customWidth="1"/>
    <col min="3" max="3" width="9.28515625" style="12" customWidth="1"/>
    <col min="4" max="4" width="12.5703125" style="12" bestFit="1" customWidth="1"/>
    <col min="5" max="5" width="11.42578125" style="12" bestFit="1" customWidth="1"/>
    <col min="6" max="6" width="13.7109375" style="12" bestFit="1" customWidth="1"/>
    <col min="7" max="7" width="14.7109375" style="12" customWidth="1"/>
    <col min="8" max="9" width="20.140625" style="46" customWidth="1"/>
    <col min="10" max="231" width="20.140625" style="45" customWidth="1"/>
    <col min="232" max="16384" width="20.140625" style="45"/>
  </cols>
  <sheetData>
    <row r="1" spans="1:7" ht="59.25" customHeight="1" x14ac:dyDescent="0.25">
      <c r="A1" s="14" t="s">
        <v>18</v>
      </c>
      <c r="B1" s="14" t="s">
        <v>51</v>
      </c>
      <c r="C1" s="14" t="s">
        <v>52</v>
      </c>
      <c r="D1" s="14" t="s">
        <v>0</v>
      </c>
      <c r="E1" s="14" t="s">
        <v>1</v>
      </c>
      <c r="F1" s="14" t="s">
        <v>2</v>
      </c>
      <c r="G1" s="14" t="s">
        <v>53</v>
      </c>
    </row>
    <row r="2" spans="1:7" x14ac:dyDescent="0.25">
      <c r="A2" s="15">
        <v>0</v>
      </c>
      <c r="B2" s="16">
        <v>11.555840086330427</v>
      </c>
      <c r="C2" s="17">
        <v>1155.5840086330427</v>
      </c>
      <c r="D2" s="17">
        <v>100000</v>
      </c>
      <c r="E2" s="17">
        <v>98936.987040501088</v>
      </c>
      <c r="F2" s="17">
        <v>7679289.7719749408</v>
      </c>
      <c r="G2" s="18">
        <v>76.792897719749405</v>
      </c>
    </row>
    <row r="3" spans="1:7" x14ac:dyDescent="0.25">
      <c r="A3" s="15">
        <v>1</v>
      </c>
      <c r="B3" s="16">
        <v>0.78908319951635031</v>
      </c>
      <c r="C3" s="17">
        <v>77.996468024792932</v>
      </c>
      <c r="D3" s="17">
        <v>98844.415991366957</v>
      </c>
      <c r="E3" s="17">
        <v>98805.41775735456</v>
      </c>
      <c r="F3" s="17">
        <v>7580352.7849344397</v>
      </c>
      <c r="G3" s="18">
        <v>76.689742247012774</v>
      </c>
    </row>
    <row r="4" spans="1:7" x14ac:dyDescent="0.25">
      <c r="A4" s="15">
        <v>2</v>
      </c>
      <c r="B4" s="16">
        <v>0.50737154257161643</v>
      </c>
      <c r="C4" s="17">
        <v>50.11127062783352</v>
      </c>
      <c r="D4" s="17">
        <v>98766.419523342163</v>
      </c>
      <c r="E4" s="17">
        <v>98741.363888028252</v>
      </c>
      <c r="F4" s="17">
        <v>7481547.367177085</v>
      </c>
      <c r="G4" s="18">
        <v>75.74990976977675</v>
      </c>
    </row>
    <row r="5" spans="1:7" x14ac:dyDescent="0.25">
      <c r="A5" s="15">
        <v>3</v>
      </c>
      <c r="B5" s="16">
        <v>0.38591966786973819</v>
      </c>
      <c r="C5" s="17">
        <v>38.096564894214204</v>
      </c>
      <c r="D5" s="17">
        <v>98716.308252714327</v>
      </c>
      <c r="E5" s="17">
        <v>98697.259970267216</v>
      </c>
      <c r="F5" s="17">
        <v>7382806.0032890569</v>
      </c>
      <c r="G5" s="18">
        <v>74.78810881368284</v>
      </c>
    </row>
    <row r="6" spans="1:7" x14ac:dyDescent="0.25">
      <c r="A6" s="15">
        <v>4</v>
      </c>
      <c r="B6" s="16">
        <v>0.316624349951101</v>
      </c>
      <c r="C6" s="17">
        <v>31.243924629993185</v>
      </c>
      <c r="D6" s="17">
        <v>98678.21168782012</v>
      </c>
      <c r="E6" s="17">
        <v>98662.589725505124</v>
      </c>
      <c r="F6" s="17">
        <v>7284108.7433187896</v>
      </c>
      <c r="G6" s="18">
        <v>73.816789124258818</v>
      </c>
    </row>
    <row r="7" spans="1:7" x14ac:dyDescent="0.25">
      <c r="A7" s="15">
        <v>5</v>
      </c>
      <c r="B7" s="16">
        <v>0.27201059176518511</v>
      </c>
      <c r="C7" s="17">
        <v>26.83302007710649</v>
      </c>
      <c r="D7" s="17">
        <v>98646.967763190129</v>
      </c>
      <c r="E7" s="17">
        <v>98633.551253151585</v>
      </c>
      <c r="F7" s="17">
        <v>7185446.1535932841</v>
      </c>
      <c r="G7" s="18">
        <v>72.840010357363624</v>
      </c>
    </row>
    <row r="8" spans="1:7" x14ac:dyDescent="0.25">
      <c r="A8" s="15">
        <v>6</v>
      </c>
      <c r="B8" s="16">
        <v>0.24180452587074114</v>
      </c>
      <c r="C8" s="17">
        <v>23.846794922867051</v>
      </c>
      <c r="D8" s="17">
        <v>98620.134743113027</v>
      </c>
      <c r="E8" s="17">
        <v>98608.211345651594</v>
      </c>
      <c r="F8" s="17">
        <v>7086812.6023401329</v>
      </c>
      <c r="G8" s="18">
        <v>71.85969296026569</v>
      </c>
    </row>
    <row r="9" spans="1:7" x14ac:dyDescent="0.25">
      <c r="A9" s="15">
        <v>7</v>
      </c>
      <c r="B9" s="16">
        <v>0.22154449703549922</v>
      </c>
      <c r="C9" s="17">
        <v>21.843465023049042</v>
      </c>
      <c r="D9" s="17">
        <v>98596.287948190162</v>
      </c>
      <c r="E9" s="17">
        <v>98585.36621567863</v>
      </c>
      <c r="F9" s="17">
        <v>6988204.3909944817</v>
      </c>
      <c r="G9" s="18">
        <v>70.876952230357858</v>
      </c>
    </row>
    <row r="10" spans="1:7" x14ac:dyDescent="0.25">
      <c r="A10" s="15">
        <v>8</v>
      </c>
      <c r="B10" s="16">
        <v>0.20939810269913794</v>
      </c>
      <c r="C10" s="17">
        <v>20.641301649396699</v>
      </c>
      <c r="D10" s="17">
        <v>98574.444483167114</v>
      </c>
      <c r="E10" s="17">
        <v>98564.123832342419</v>
      </c>
      <c r="F10" s="17">
        <v>6889619.0247788029</v>
      </c>
      <c r="G10" s="18">
        <v>69.892547311847096</v>
      </c>
    </row>
    <row r="11" spans="1:7" x14ac:dyDescent="0.25">
      <c r="A11" s="15">
        <v>9</v>
      </c>
      <c r="B11" s="16">
        <v>0.20510857553624812</v>
      </c>
      <c r="C11" s="17">
        <v>20.214230184240858</v>
      </c>
      <c r="D11" s="17">
        <v>98553.803181517724</v>
      </c>
      <c r="E11" s="17">
        <v>98543.696066425604</v>
      </c>
      <c r="F11" s="17">
        <v>6791054.9009464607</v>
      </c>
      <c r="G11" s="18">
        <v>68.907081022927187</v>
      </c>
    </row>
    <row r="12" spans="1:7" x14ac:dyDescent="0.25">
      <c r="A12" s="15">
        <v>10</v>
      </c>
      <c r="B12" s="16">
        <v>0.20970621960223532</v>
      </c>
      <c r="C12" s="17">
        <v>20.663106442824727</v>
      </c>
      <c r="D12" s="17">
        <v>98533.588951333484</v>
      </c>
      <c r="E12" s="17">
        <v>98523.257398112066</v>
      </c>
      <c r="F12" s="17">
        <v>6692511.2048800355</v>
      </c>
      <c r="G12" s="18">
        <v>67.921114780316387</v>
      </c>
    </row>
    <row r="13" spans="1:7" x14ac:dyDescent="0.25">
      <c r="A13" s="15">
        <v>11</v>
      </c>
      <c r="B13" s="16">
        <v>0.22560762267525047</v>
      </c>
      <c r="C13" s="17">
        <v>22.225267002649023</v>
      </c>
      <c r="D13" s="17">
        <v>98512.925844890662</v>
      </c>
      <c r="E13" s="17">
        <v>98501.813211389337</v>
      </c>
      <c r="F13" s="17">
        <v>6593987.9474819237</v>
      </c>
      <c r="G13" s="18">
        <v>66.935256372998268</v>
      </c>
    </row>
    <row r="14" spans="1:7" x14ac:dyDescent="0.25">
      <c r="A14" s="15">
        <v>12</v>
      </c>
      <c r="B14" s="16">
        <v>0.2570128852959887</v>
      </c>
      <c r="C14" s="17">
        <v>25.313379130346298</v>
      </c>
      <c r="D14" s="17">
        <v>98490.700577888012</v>
      </c>
      <c r="E14" s="17">
        <v>98478.043888322834</v>
      </c>
      <c r="F14" s="17">
        <v>6495486.1342705349</v>
      </c>
      <c r="G14" s="18">
        <v>65.95024805548826</v>
      </c>
    </row>
    <row r="15" spans="1:7" x14ac:dyDescent="0.25">
      <c r="A15" s="15">
        <v>13</v>
      </c>
      <c r="B15" s="16">
        <v>0.31063010906160698</v>
      </c>
      <c r="C15" s="17">
        <v>30.586313964343454</v>
      </c>
      <c r="D15" s="17">
        <v>98465.387198757671</v>
      </c>
      <c r="E15" s="17">
        <v>98450.094041775505</v>
      </c>
      <c r="F15" s="17">
        <v>6397008.0903822118</v>
      </c>
      <c r="G15" s="18">
        <v>64.967073937052703</v>
      </c>
    </row>
    <row r="16" spans="1:7" x14ac:dyDescent="0.25">
      <c r="A16" s="15">
        <v>14</v>
      </c>
      <c r="B16" s="16">
        <v>0.39683599823040561</v>
      </c>
      <c r="C16" s="17">
        <v>39.062472469728171</v>
      </c>
      <c r="D16" s="17">
        <v>98434.800884793323</v>
      </c>
      <c r="E16" s="17">
        <v>98415.26964855846</v>
      </c>
      <c r="F16" s="17">
        <v>6298557.9963404359</v>
      </c>
      <c r="G16" s="18">
        <v>63.987105573690123</v>
      </c>
    </row>
    <row r="17" spans="1:7" x14ac:dyDescent="0.25">
      <c r="A17" s="15">
        <v>15</v>
      </c>
      <c r="B17" s="16">
        <v>0.66792534704454654</v>
      </c>
      <c r="C17" s="17">
        <v>65.721007726755658</v>
      </c>
      <c r="D17" s="17">
        <v>98395.738412323597</v>
      </c>
      <c r="E17" s="17">
        <v>98362.877908460214</v>
      </c>
      <c r="F17" s="17">
        <v>6200142.7266918775</v>
      </c>
      <c r="G17" s="18">
        <v>63.012309544448108</v>
      </c>
    </row>
    <row r="18" spans="1:7" x14ac:dyDescent="0.25">
      <c r="A18" s="15">
        <v>16</v>
      </c>
      <c r="B18" s="16">
        <v>0.83198965079182985</v>
      </c>
      <c r="C18" s="17">
        <v>81.80955684280508</v>
      </c>
      <c r="D18" s="17">
        <v>98330.017404596845</v>
      </c>
      <c r="E18" s="17">
        <v>98289.11262617544</v>
      </c>
      <c r="F18" s="17">
        <v>6101779.8487834176</v>
      </c>
      <c r="G18" s="18">
        <v>62.054091007393275</v>
      </c>
    </row>
    <row r="19" spans="1:7" x14ac:dyDescent="0.25">
      <c r="A19" s="15">
        <v>17</v>
      </c>
      <c r="B19" s="16">
        <v>0.97756303456474525</v>
      </c>
      <c r="C19" s="17">
        <v>96.043816204198251</v>
      </c>
      <c r="D19" s="17">
        <v>98248.207847754034</v>
      </c>
      <c r="E19" s="17">
        <v>98200.185939651943</v>
      </c>
      <c r="F19" s="17">
        <v>6003490.7361572422</v>
      </c>
      <c r="G19" s="18">
        <v>61.105346017713472</v>
      </c>
    </row>
    <row r="20" spans="1:7" x14ac:dyDescent="0.25">
      <c r="A20" s="15">
        <v>18</v>
      </c>
      <c r="B20" s="16">
        <v>1.0914170894460025</v>
      </c>
      <c r="C20" s="17">
        <v>107.12494919014073</v>
      </c>
      <c r="D20" s="17">
        <v>98152.164031549837</v>
      </c>
      <c r="E20" s="17">
        <v>98098.60155695476</v>
      </c>
      <c r="F20" s="17">
        <v>5905290.5502175903</v>
      </c>
      <c r="G20" s="18">
        <v>60.164649536605282</v>
      </c>
    </row>
    <row r="21" spans="1:7" x14ac:dyDescent="0.25">
      <c r="A21" s="15">
        <v>19</v>
      </c>
      <c r="B21" s="16">
        <v>1.1787748952887562</v>
      </c>
      <c r="C21" s="17">
        <v>115.57303067789056</v>
      </c>
      <c r="D21" s="17">
        <v>98045.039082359697</v>
      </c>
      <c r="E21" s="17">
        <v>97987.252567020754</v>
      </c>
      <c r="F21" s="17">
        <v>5807191.9486606354</v>
      </c>
      <c r="G21" s="18">
        <v>59.229839704408541</v>
      </c>
    </row>
    <row r="22" spans="1:7" x14ac:dyDescent="0.25">
      <c r="A22" s="15">
        <v>20</v>
      </c>
      <c r="B22" s="16">
        <v>1.2650464368576093</v>
      </c>
      <c r="C22" s="17">
        <v>123.88532209204828</v>
      </c>
      <c r="D22" s="17">
        <v>97929.466051681811</v>
      </c>
      <c r="E22" s="17">
        <v>97867.52339063579</v>
      </c>
      <c r="F22" s="17">
        <v>5709204.6960936142</v>
      </c>
      <c r="G22" s="18">
        <v>58.299150667079189</v>
      </c>
    </row>
    <row r="23" spans="1:7" x14ac:dyDescent="0.25">
      <c r="A23" s="15">
        <v>21</v>
      </c>
      <c r="B23" s="16">
        <v>1.350587688565601</v>
      </c>
      <c r="C23" s="17">
        <v>132.09501320639293</v>
      </c>
      <c r="D23" s="17">
        <v>97805.580729589768</v>
      </c>
      <c r="E23" s="17">
        <v>97739.533222986574</v>
      </c>
      <c r="F23" s="17">
        <v>5611337.1727029784</v>
      </c>
      <c r="G23" s="18">
        <v>57.37236189228355</v>
      </c>
    </row>
    <row r="24" spans="1:7" x14ac:dyDescent="0.25">
      <c r="A24" s="15">
        <v>22</v>
      </c>
      <c r="B24" s="16">
        <v>1.4092457162260359</v>
      </c>
      <c r="C24" s="17">
        <v>137.64594133467818</v>
      </c>
      <c r="D24" s="17">
        <v>97673.48571638338</v>
      </c>
      <c r="E24" s="17">
        <v>97604.66274571605</v>
      </c>
      <c r="F24" s="17">
        <v>5513597.639479992</v>
      </c>
      <c r="G24" s="18">
        <v>56.449276884516493</v>
      </c>
    </row>
    <row r="25" spans="1:7" x14ac:dyDescent="0.25">
      <c r="A25" s="15">
        <v>23</v>
      </c>
      <c r="B25" s="16">
        <v>1.434629675553506</v>
      </c>
      <c r="C25" s="17">
        <v>139.92781017131685</v>
      </c>
      <c r="D25" s="17">
        <v>97535.839775048706</v>
      </c>
      <c r="E25" s="17">
        <v>97465.875869963056</v>
      </c>
      <c r="F25" s="17">
        <v>5415992.9767342759</v>
      </c>
      <c r="G25" s="18">
        <v>55.528234433880144</v>
      </c>
    </row>
    <row r="26" spans="1:7" x14ac:dyDescent="0.25">
      <c r="A26" s="15">
        <v>24</v>
      </c>
      <c r="B26" s="16">
        <v>1.4357484848967434</v>
      </c>
      <c r="C26" s="17">
        <v>139.8360330387093</v>
      </c>
      <c r="D26" s="17">
        <v>97395.911964877392</v>
      </c>
      <c r="E26" s="17">
        <v>97325.993948358038</v>
      </c>
      <c r="F26" s="17">
        <v>5318527.1008643126</v>
      </c>
      <c r="G26" s="18">
        <v>54.607292991745517</v>
      </c>
    </row>
    <row r="27" spans="1:7" x14ac:dyDescent="0.25">
      <c r="A27" s="15">
        <v>25</v>
      </c>
      <c r="B27" s="16">
        <v>1.4257904026639043</v>
      </c>
      <c r="C27" s="17">
        <v>138.66677966436754</v>
      </c>
      <c r="D27" s="17">
        <v>97256.075931838684</v>
      </c>
      <c r="E27" s="17">
        <v>97186.742542006497</v>
      </c>
      <c r="F27" s="17">
        <v>5221201.1069159545</v>
      </c>
      <c r="G27" s="18">
        <v>53.685089151398628</v>
      </c>
    </row>
    <row r="28" spans="1:7" x14ac:dyDescent="0.25">
      <c r="A28" s="15">
        <v>26</v>
      </c>
      <c r="B28" s="16">
        <v>1.419660292742108</v>
      </c>
      <c r="C28" s="17">
        <v>137.87372950733086</v>
      </c>
      <c r="D28" s="17">
        <v>97117.40915217431</v>
      </c>
      <c r="E28" s="17">
        <v>97048.472287420649</v>
      </c>
      <c r="F28" s="17">
        <v>5124014.3643739484</v>
      </c>
      <c r="G28" s="18">
        <v>52.761028214262545</v>
      </c>
    </row>
    <row r="29" spans="1:7" x14ac:dyDescent="0.25">
      <c r="A29" s="15">
        <v>27</v>
      </c>
      <c r="B29" s="16">
        <v>1.4234840990315945</v>
      </c>
      <c r="C29" s="17">
        <v>138.04882660563769</v>
      </c>
      <c r="D29" s="17">
        <v>96979.535422666973</v>
      </c>
      <c r="E29" s="17">
        <v>96910.511009364156</v>
      </c>
      <c r="F29" s="17">
        <v>5026965.8920865282</v>
      </c>
      <c r="G29" s="18">
        <v>51.835326599343333</v>
      </c>
    </row>
    <row r="30" spans="1:7" x14ac:dyDescent="0.25">
      <c r="A30" s="15">
        <v>28</v>
      </c>
      <c r="B30" s="16">
        <v>1.4449381668207191</v>
      </c>
      <c r="C30" s="17">
        <v>139.92996011430611</v>
      </c>
      <c r="D30" s="17">
        <v>96841.486596061339</v>
      </c>
      <c r="E30" s="17">
        <v>96771.521616004189</v>
      </c>
      <c r="F30" s="17">
        <v>4930055.3810771639</v>
      </c>
      <c r="G30" s="18">
        <v>50.908505789890214</v>
      </c>
    </row>
    <row r="31" spans="1:7" x14ac:dyDescent="0.25">
      <c r="A31" s="15">
        <v>29</v>
      </c>
      <c r="B31" s="16">
        <v>1.4809752905444311</v>
      </c>
      <c r="C31" s="17">
        <v>143.21261593502041</v>
      </c>
      <c r="D31" s="17">
        <v>96701.556635947039</v>
      </c>
      <c r="E31" s="17">
        <v>96629.950327979532</v>
      </c>
      <c r="F31" s="17">
        <v>4833283.8594611594</v>
      </c>
      <c r="G31" s="18">
        <v>49.981448361343901</v>
      </c>
    </row>
    <row r="32" spans="1:7" x14ac:dyDescent="0.25">
      <c r="A32" s="15">
        <v>30</v>
      </c>
      <c r="B32" s="16">
        <v>1.5224614277586006</v>
      </c>
      <c r="C32" s="17">
        <v>147.00635429871363</v>
      </c>
      <c r="D32" s="17">
        <v>96558.344020012024</v>
      </c>
      <c r="E32" s="17">
        <v>96484.840842862672</v>
      </c>
      <c r="F32" s="17">
        <v>4736653.90913318</v>
      </c>
      <c r="G32" s="18">
        <v>49.054837851729246</v>
      </c>
    </row>
    <row r="33" spans="1:7" x14ac:dyDescent="0.25">
      <c r="A33" s="15">
        <v>31</v>
      </c>
      <c r="B33" s="16">
        <v>1.5647548026045168</v>
      </c>
      <c r="C33" s="17">
        <v>150.86010363795066</v>
      </c>
      <c r="D33" s="17">
        <v>96411.337665713305</v>
      </c>
      <c r="E33" s="17">
        <v>96335.90761389432</v>
      </c>
      <c r="F33" s="17">
        <v>4640169.0682903174</v>
      </c>
      <c r="G33" s="18">
        <v>48.128873435810625</v>
      </c>
    </row>
    <row r="34" spans="1:7" x14ac:dyDescent="0.25">
      <c r="A34" s="15">
        <v>32</v>
      </c>
      <c r="B34" s="16">
        <v>1.6127000734015349</v>
      </c>
      <c r="C34" s="17">
        <v>155.23927923002572</v>
      </c>
      <c r="D34" s="17">
        <v>96260.47756207535</v>
      </c>
      <c r="E34" s="17">
        <v>96182.857922460331</v>
      </c>
      <c r="F34" s="17">
        <v>4543833.1606764235</v>
      </c>
      <c r="G34" s="18">
        <v>47.203517744302161</v>
      </c>
    </row>
    <row r="35" spans="1:7" x14ac:dyDescent="0.25">
      <c r="A35" s="15">
        <v>33</v>
      </c>
      <c r="B35" s="16">
        <v>1.6663259277391769</v>
      </c>
      <c r="C35" s="17">
        <v>160.1426503422569</v>
      </c>
      <c r="D35" s="17">
        <v>96105.238282845326</v>
      </c>
      <c r="E35" s="17">
        <v>96025.166957674199</v>
      </c>
      <c r="F35" s="17">
        <v>4447650.3027539635</v>
      </c>
      <c r="G35" s="18">
        <v>46.278958173582346</v>
      </c>
    </row>
    <row r="36" spans="1:7" x14ac:dyDescent="0.25">
      <c r="A36" s="15">
        <v>34</v>
      </c>
      <c r="B36" s="16">
        <v>1.7272313764856286</v>
      </c>
      <c r="C36" s="17">
        <v>165.71937959637356</v>
      </c>
      <c r="D36" s="17">
        <v>95945.095632503071</v>
      </c>
      <c r="E36" s="17">
        <v>95862.235942704894</v>
      </c>
      <c r="F36" s="17">
        <v>4351625.135796289</v>
      </c>
      <c r="G36" s="18">
        <v>45.355368162477504</v>
      </c>
    </row>
    <row r="37" spans="1:7" x14ac:dyDescent="0.25">
      <c r="A37" s="15">
        <v>35</v>
      </c>
      <c r="B37" s="16">
        <v>1.7984663440120232</v>
      </c>
      <c r="C37" s="17">
        <v>172.2559846413171</v>
      </c>
      <c r="D37" s="17">
        <v>95779.376252906703</v>
      </c>
      <c r="E37" s="17">
        <v>95693.248260586042</v>
      </c>
      <c r="F37" s="17">
        <v>4255762.8998535844</v>
      </c>
      <c r="G37" s="18">
        <v>44.432977811592615</v>
      </c>
    </row>
    <row r="38" spans="1:7" x14ac:dyDescent="0.25">
      <c r="A38" s="15">
        <v>36</v>
      </c>
      <c r="B38" s="16">
        <v>1.8814675083232042</v>
      </c>
      <c r="C38" s="17">
        <v>179.88169034909018</v>
      </c>
      <c r="D38" s="17">
        <v>95607.120268265382</v>
      </c>
      <c r="E38" s="17">
        <v>95517.179423090827</v>
      </c>
      <c r="F38" s="17">
        <v>4160069.6515929983</v>
      </c>
      <c r="G38" s="18">
        <v>43.512132149992588</v>
      </c>
    </row>
    <row r="39" spans="1:7" x14ac:dyDescent="0.25">
      <c r="A39" s="15">
        <v>37</v>
      </c>
      <c r="B39" s="16">
        <v>1.9757327274372698</v>
      </c>
      <c r="C39" s="17">
        <v>188.53871834735358</v>
      </c>
      <c r="D39" s="17">
        <v>95427.238577916287</v>
      </c>
      <c r="E39" s="17">
        <v>95332.969218742612</v>
      </c>
      <c r="F39" s="17">
        <v>4064552.4721699073</v>
      </c>
      <c r="G39" s="18">
        <v>42.593210625614013</v>
      </c>
    </row>
    <row r="40" spans="1:7" x14ac:dyDescent="0.25">
      <c r="A40" s="15">
        <v>38</v>
      </c>
      <c r="B40" s="16">
        <v>2.0821285671321106</v>
      </c>
      <c r="C40" s="17">
        <v>198.29921767412944</v>
      </c>
      <c r="D40" s="17">
        <v>95238.699859568937</v>
      </c>
      <c r="E40" s="17">
        <v>95139.550250731874</v>
      </c>
      <c r="F40" s="17">
        <v>3969219.5029511647</v>
      </c>
      <c r="G40" s="18">
        <v>41.67654019641013</v>
      </c>
    </row>
    <row r="41" spans="1:7" x14ac:dyDescent="0.25">
      <c r="A41" s="15">
        <v>39</v>
      </c>
      <c r="B41" s="16">
        <v>2.202341879239484</v>
      </c>
      <c r="C41" s="17">
        <v>209.31145455334411</v>
      </c>
      <c r="D41" s="17">
        <v>95040.400641894812</v>
      </c>
      <c r="E41" s="17">
        <v>94935.744914618146</v>
      </c>
      <c r="F41" s="17">
        <v>3874079.9527004329</v>
      </c>
      <c r="G41" s="18">
        <v>40.762453930488775</v>
      </c>
    </row>
    <row r="42" spans="1:7" x14ac:dyDescent="0.25">
      <c r="A42" s="15">
        <v>40</v>
      </c>
      <c r="B42" s="16">
        <v>2.3359427089358586</v>
      </c>
      <c r="C42" s="17">
        <v>221.51999136761643</v>
      </c>
      <c r="D42" s="17">
        <v>94831.089187341466</v>
      </c>
      <c r="E42" s="17">
        <v>94720.329191657656</v>
      </c>
      <c r="F42" s="17">
        <v>3779144.2077858145</v>
      </c>
      <c r="G42" s="18">
        <v>39.85132133534826</v>
      </c>
    </row>
    <row r="43" spans="1:7" x14ac:dyDescent="0.25">
      <c r="A43" s="15">
        <v>41</v>
      </c>
      <c r="B43" s="16">
        <v>2.486804574630963</v>
      </c>
      <c r="C43" s="17">
        <v>235.27550948041241</v>
      </c>
      <c r="D43" s="17">
        <v>94609.569195973847</v>
      </c>
      <c r="E43" s="17">
        <v>94491.931441233639</v>
      </c>
      <c r="F43" s="17">
        <v>3684423.8785941568</v>
      </c>
      <c r="G43" s="18">
        <v>38.943458995804718</v>
      </c>
    </row>
    <row r="44" spans="1:7" x14ac:dyDescent="0.25">
      <c r="A44" s="15">
        <v>42</v>
      </c>
      <c r="B44" s="16">
        <v>2.6608663825040328</v>
      </c>
      <c r="C44" s="17">
        <v>251.11738544295295</v>
      </c>
      <c r="D44" s="17">
        <v>94374.293686493431</v>
      </c>
      <c r="E44" s="17">
        <v>94248.734993771955</v>
      </c>
      <c r="F44" s="17">
        <v>3589931.9471529233</v>
      </c>
      <c r="G44" s="18">
        <v>38.039298700115239</v>
      </c>
    </row>
    <row r="45" spans="1:7" x14ac:dyDescent="0.25">
      <c r="A45" s="15">
        <v>43</v>
      </c>
      <c r="B45" s="16">
        <v>2.8614305912864988</v>
      </c>
      <c r="C45" s="17">
        <v>269.32693601687822</v>
      </c>
      <c r="D45" s="17">
        <v>94123.17630105048</v>
      </c>
      <c r="E45" s="17">
        <v>93988.512833042041</v>
      </c>
      <c r="F45" s="17">
        <v>3495683.2121591512</v>
      </c>
      <c r="G45" s="18">
        <v>37.139452253271834</v>
      </c>
    </row>
    <row r="46" spans="1:7" x14ac:dyDescent="0.25">
      <c r="A46" s="15">
        <v>44</v>
      </c>
      <c r="B46" s="16">
        <v>3.0869062657214714</v>
      </c>
      <c r="C46" s="17">
        <v>289.71803566700135</v>
      </c>
      <c r="D46" s="17">
        <v>93853.849365033602</v>
      </c>
      <c r="E46" s="17">
        <v>93708.990347200102</v>
      </c>
      <c r="F46" s="17">
        <v>3401694.6993261091</v>
      </c>
      <c r="G46" s="18">
        <v>36.244594359636913</v>
      </c>
    </row>
    <row r="47" spans="1:7" x14ac:dyDescent="0.25">
      <c r="A47" s="15">
        <v>45</v>
      </c>
      <c r="B47" s="16">
        <v>3.3340258520718349</v>
      </c>
      <c r="C47" s="17">
        <v>311.94523267875257</v>
      </c>
      <c r="D47" s="17">
        <v>93564.131329366603</v>
      </c>
      <c r="E47" s="17">
        <v>93408.158713027224</v>
      </c>
      <c r="F47" s="17">
        <v>3307985.7089789091</v>
      </c>
      <c r="G47" s="18">
        <v>35.355276236510569</v>
      </c>
    </row>
    <row r="48" spans="1:7" x14ac:dyDescent="0.25">
      <c r="A48" s="15">
        <v>46</v>
      </c>
      <c r="B48" s="16">
        <v>3.5996608568419397</v>
      </c>
      <c r="C48" s="17">
        <v>335.67624410718736</v>
      </c>
      <c r="D48" s="17">
        <v>93252.186096687845</v>
      </c>
      <c r="E48" s="17">
        <v>93084.347974634249</v>
      </c>
      <c r="F48" s="17">
        <v>3214577.5502658817</v>
      </c>
      <c r="G48" s="18">
        <v>34.471873366409561</v>
      </c>
    </row>
    <row r="49" spans="1:7" x14ac:dyDescent="0.25">
      <c r="A49" s="15">
        <v>47</v>
      </c>
      <c r="B49" s="16">
        <v>3.883943942257432</v>
      </c>
      <c r="C49" s="17">
        <v>360.88251557763363</v>
      </c>
      <c r="D49" s="17">
        <v>92916.509852580653</v>
      </c>
      <c r="E49" s="17">
        <v>92736.068594791839</v>
      </c>
      <c r="F49" s="17">
        <v>3121493.2022912474</v>
      </c>
      <c r="G49" s="18">
        <v>33.594602371997631</v>
      </c>
    </row>
    <row r="50" spans="1:7" x14ac:dyDescent="0.25">
      <c r="A50" s="15">
        <v>48</v>
      </c>
      <c r="B50" s="16">
        <v>4.1861183121309624</v>
      </c>
      <c r="C50" s="17">
        <v>387.4488064861975</v>
      </c>
      <c r="D50" s="17">
        <v>92555.627337003025</v>
      </c>
      <c r="E50" s="17">
        <v>92361.902933759935</v>
      </c>
      <c r="F50" s="17">
        <v>3028757.1336964555</v>
      </c>
      <c r="G50" s="18">
        <v>32.72364113171087</v>
      </c>
    </row>
    <row r="51" spans="1:7" x14ac:dyDescent="0.25">
      <c r="A51" s="15">
        <v>49</v>
      </c>
      <c r="B51" s="16">
        <v>4.5082678214823995</v>
      </c>
      <c r="C51" s="17">
        <v>415.51883343377398</v>
      </c>
      <c r="D51" s="17">
        <v>92168.178530516831</v>
      </c>
      <c r="E51" s="17">
        <v>91960.419113799944</v>
      </c>
      <c r="F51" s="17">
        <v>2936395.2307626954</v>
      </c>
      <c r="G51" s="18">
        <v>31.859100153427214</v>
      </c>
    </row>
    <row r="52" spans="1:7" ht="16.149999999999999" customHeight="1" x14ac:dyDescent="0.25">
      <c r="A52" s="15">
        <v>50</v>
      </c>
      <c r="B52" s="16">
        <v>4.8560779544951558</v>
      </c>
      <c r="C52" s="17">
        <v>445.55806802130121</v>
      </c>
      <c r="D52" s="17">
        <v>91752.659697083058</v>
      </c>
      <c r="E52" s="17">
        <v>91529.880663072399</v>
      </c>
      <c r="F52" s="17">
        <v>2844434.8116488955</v>
      </c>
      <c r="G52" s="18">
        <v>31.001115619314564</v>
      </c>
    </row>
    <row r="53" spans="1:7" x14ac:dyDescent="0.25">
      <c r="A53" s="15">
        <v>51</v>
      </c>
      <c r="B53" s="16">
        <v>5.2308044408131549</v>
      </c>
      <c r="C53" s="17">
        <v>477.60959267907424</v>
      </c>
      <c r="D53" s="17">
        <v>91307.101629061755</v>
      </c>
      <c r="E53" s="17">
        <v>91068.296832722219</v>
      </c>
      <c r="F53" s="17">
        <v>2752904.9309858233</v>
      </c>
      <c r="G53" s="18">
        <v>30.149954186144189</v>
      </c>
    </row>
    <row r="54" spans="1:7" x14ac:dyDescent="0.25">
      <c r="A54" s="15">
        <v>52</v>
      </c>
      <c r="B54" s="16">
        <v>5.6292959308855846</v>
      </c>
      <c r="C54" s="17">
        <v>511.30608992481359</v>
      </c>
      <c r="D54" s="17">
        <v>90829.492036382682</v>
      </c>
      <c r="E54" s="17">
        <v>90573.838991420285</v>
      </c>
      <c r="F54" s="17">
        <v>2661836.6341531011</v>
      </c>
      <c r="G54" s="18">
        <v>29.305862825775524</v>
      </c>
    </row>
    <row r="55" spans="1:7" x14ac:dyDescent="0.25">
      <c r="A55" s="15">
        <v>53</v>
      </c>
      <c r="B55" s="16">
        <v>6.0519926176865031</v>
      </c>
      <c r="C55" s="17">
        <v>546.60499459079995</v>
      </c>
      <c r="D55" s="17">
        <v>90318.185946457874</v>
      </c>
      <c r="E55" s="17">
        <v>90044.883449162473</v>
      </c>
      <c r="F55" s="17">
        <v>2571262.7951616808</v>
      </c>
      <c r="G55" s="18">
        <v>28.468937548036763</v>
      </c>
    </row>
    <row r="56" spans="1:7" x14ac:dyDescent="0.25">
      <c r="A56" s="15">
        <v>54</v>
      </c>
      <c r="B56" s="16">
        <v>6.5026444412543496</v>
      </c>
      <c r="C56" s="17">
        <v>583.75267185927328</v>
      </c>
      <c r="D56" s="17">
        <v>89771.580951867072</v>
      </c>
      <c r="E56" s="17">
        <v>89479.704615937429</v>
      </c>
      <c r="F56" s="17">
        <v>2481217.9117125184</v>
      </c>
      <c r="G56" s="18">
        <v>27.639235996555254</v>
      </c>
    </row>
    <row r="57" spans="1:7" x14ac:dyDescent="0.25">
      <c r="A57" s="15">
        <v>55</v>
      </c>
      <c r="B57" s="16">
        <v>6.9920924736382526</v>
      </c>
      <c r="C57" s="17">
        <v>623.60954285678349</v>
      </c>
      <c r="D57" s="17">
        <v>89187.828280007801</v>
      </c>
      <c r="E57" s="17">
        <v>88876.023508579412</v>
      </c>
      <c r="F57" s="17">
        <v>2391738.2070965809</v>
      </c>
      <c r="G57" s="18">
        <v>26.816867875598994</v>
      </c>
    </row>
    <row r="58" spans="1:7" x14ac:dyDescent="0.25">
      <c r="A58" s="15">
        <v>56</v>
      </c>
      <c r="B58" s="16">
        <v>7.5212238162485452</v>
      </c>
      <c r="C58" s="17">
        <v>666.11131123330586</v>
      </c>
      <c r="D58" s="17">
        <v>88564.218737151023</v>
      </c>
      <c r="E58" s="17">
        <v>88231.163081534367</v>
      </c>
      <c r="F58" s="17">
        <v>2302862.1835880014</v>
      </c>
      <c r="G58" s="18">
        <v>26.002173523628613</v>
      </c>
    </row>
    <row r="59" spans="1:7" x14ac:dyDescent="0.25">
      <c r="A59" s="15">
        <v>57</v>
      </c>
      <c r="B59" s="16">
        <v>8.0828961361650915</v>
      </c>
      <c r="C59" s="17">
        <v>710.47127288917443</v>
      </c>
      <c r="D59" s="17">
        <v>87898.107425917711</v>
      </c>
      <c r="E59" s="17">
        <v>87542.871789473123</v>
      </c>
      <c r="F59" s="17">
        <v>2214631.0205064672</v>
      </c>
      <c r="G59" s="18">
        <v>25.195434638601323</v>
      </c>
    </row>
    <row r="60" spans="1:7" x14ac:dyDescent="0.25">
      <c r="A60" s="15">
        <v>58</v>
      </c>
      <c r="B60" s="16">
        <v>8.6774615126950607</v>
      </c>
      <c r="C60" s="17">
        <v>756.56735710076555</v>
      </c>
      <c r="D60" s="17">
        <v>87187.636153028536</v>
      </c>
      <c r="E60" s="17">
        <v>86809.352474478161</v>
      </c>
      <c r="F60" s="17">
        <v>2127088.1487169941</v>
      </c>
      <c r="G60" s="18">
        <v>24.396671851311659</v>
      </c>
    </row>
    <row r="61" spans="1:7" x14ac:dyDescent="0.25">
      <c r="A61" s="15">
        <v>59</v>
      </c>
      <c r="B61" s="16">
        <v>9.3146157860502328</v>
      </c>
      <c r="C61" s="17">
        <v>805.07219781174263</v>
      </c>
      <c r="D61" s="17">
        <v>86431.068795927771</v>
      </c>
      <c r="E61" s="17">
        <v>86028.532697021903</v>
      </c>
      <c r="F61" s="17">
        <v>2040278.7962425158</v>
      </c>
      <c r="G61" s="18">
        <v>23.60584943198856</v>
      </c>
    </row>
    <row r="62" spans="1:7" x14ac:dyDescent="0.25">
      <c r="A62" s="15">
        <v>60</v>
      </c>
      <c r="B62" s="16">
        <v>10.007060717203574</v>
      </c>
      <c r="C62" s="17">
        <v>856.8645469284138</v>
      </c>
      <c r="D62" s="17">
        <v>85625.996598116035</v>
      </c>
      <c r="E62" s="17">
        <v>85197.56432465183</v>
      </c>
      <c r="F62" s="17">
        <v>1954250.2635454938</v>
      </c>
      <c r="G62" s="18">
        <v>22.823095101803368</v>
      </c>
    </row>
    <row r="63" spans="1:7" x14ac:dyDescent="0.25">
      <c r="A63" s="15">
        <v>61</v>
      </c>
      <c r="B63" s="16">
        <v>10.769437707217421</v>
      </c>
      <c r="C63" s="17">
        <v>912.91588712015277</v>
      </c>
      <c r="D63" s="17">
        <v>84769.132051187626</v>
      </c>
      <c r="E63" s="17">
        <v>84312.67410762755</v>
      </c>
      <c r="F63" s="17">
        <v>1869052.699220842</v>
      </c>
      <c r="G63" s="18">
        <v>22.048741729385871</v>
      </c>
    </row>
    <row r="64" spans="1:7" x14ac:dyDescent="0.25">
      <c r="A64" s="15">
        <v>62</v>
      </c>
      <c r="B64" s="16">
        <v>11.612120431720093</v>
      </c>
      <c r="C64" s="17">
        <v>973.74848104550472</v>
      </c>
      <c r="D64" s="17">
        <v>83856.216164067475</v>
      </c>
      <c r="E64" s="17">
        <v>83369.341923544722</v>
      </c>
      <c r="F64" s="17">
        <v>1784740.0251132145</v>
      </c>
      <c r="G64" s="18">
        <v>21.28333600959661</v>
      </c>
    </row>
    <row r="65" spans="1:7" x14ac:dyDescent="0.25">
      <c r="A65" s="15">
        <v>63</v>
      </c>
      <c r="B65" s="16">
        <v>12.547348681863825</v>
      </c>
      <c r="C65" s="17">
        <v>1039.9552216321867</v>
      </c>
      <c r="D65" s="17">
        <v>82882.467683021969</v>
      </c>
      <c r="E65" s="17">
        <v>82362.490072205866</v>
      </c>
      <c r="F65" s="17">
        <v>1701370.6831896699</v>
      </c>
      <c r="G65" s="18">
        <v>20.527509987955952</v>
      </c>
    </row>
    <row r="66" spans="1:7" x14ac:dyDescent="0.25">
      <c r="A66" s="15">
        <v>64</v>
      </c>
      <c r="B66" s="16">
        <v>13.581802367869244</v>
      </c>
      <c r="C66" s="17">
        <v>1111.5688295404718</v>
      </c>
      <c r="D66" s="17">
        <v>81842.512461389779</v>
      </c>
      <c r="E66" s="17">
        <v>81286.728046619537</v>
      </c>
      <c r="F66" s="17">
        <v>1619008.193117464</v>
      </c>
      <c r="G66" s="18">
        <v>19.781995254376522</v>
      </c>
    </row>
    <row r="67" spans="1:7" x14ac:dyDescent="0.25">
      <c r="A67" s="15">
        <v>65</v>
      </c>
      <c r="B67" s="16">
        <v>14.698433816647352</v>
      </c>
      <c r="C67" s="17">
        <v>1186.6184319282252</v>
      </c>
      <c r="D67" s="17">
        <v>80730.94363184931</v>
      </c>
      <c r="E67" s="17">
        <v>80137.634415885201</v>
      </c>
      <c r="F67" s="17">
        <v>1537721.4650708444</v>
      </c>
      <c r="G67" s="18">
        <v>19.047485337012649</v>
      </c>
    </row>
    <row r="68" spans="1:7" x14ac:dyDescent="0.25">
      <c r="A68" s="15">
        <v>66</v>
      </c>
      <c r="B68" s="16">
        <v>15.920324192667771</v>
      </c>
      <c r="C68" s="17">
        <v>1266.3714448697363</v>
      </c>
      <c r="D68" s="17">
        <v>79544.325199921092</v>
      </c>
      <c r="E68" s="17">
        <v>78911.139477486227</v>
      </c>
      <c r="F68" s="17">
        <v>1457583.8306549592</v>
      </c>
      <c r="G68" s="18">
        <v>18.324171171124664</v>
      </c>
    </row>
    <row r="69" spans="1:7" x14ac:dyDescent="0.25">
      <c r="A69" s="15">
        <v>67</v>
      </c>
      <c r="B69" s="16">
        <v>17.301666652076889</v>
      </c>
      <c r="C69" s="17">
        <v>1354.3390620765888</v>
      </c>
      <c r="D69" s="17">
        <v>78277.953755051349</v>
      </c>
      <c r="E69" s="17">
        <v>77600.784224013056</v>
      </c>
      <c r="F69" s="17">
        <v>1378672.6911774729</v>
      </c>
      <c r="G69" s="18">
        <v>17.612528496741728</v>
      </c>
    </row>
    <row r="70" spans="1:7" x14ac:dyDescent="0.25">
      <c r="A70" s="15">
        <v>68</v>
      </c>
      <c r="B70" s="16">
        <v>18.873011385810038</v>
      </c>
      <c r="C70" s="17">
        <v>1451.7802559381771</v>
      </c>
      <c r="D70" s="17">
        <v>76923.614692974763</v>
      </c>
      <c r="E70" s="17">
        <v>76197.724565005672</v>
      </c>
      <c r="F70" s="17">
        <v>1301071.9069534598</v>
      </c>
      <c r="G70" s="18">
        <v>16.913816545756831</v>
      </c>
    </row>
    <row r="71" spans="1:7" x14ac:dyDescent="0.25">
      <c r="A71" s="15">
        <v>69</v>
      </c>
      <c r="B71" s="16">
        <v>20.628987754067396</v>
      </c>
      <c r="C71" s="17">
        <v>1556.9075483786296</v>
      </c>
      <c r="D71" s="17">
        <v>75471.834437036581</v>
      </c>
      <c r="E71" s="17">
        <v>74693.380662847267</v>
      </c>
      <c r="F71" s="17">
        <v>1224874.1823884542</v>
      </c>
      <c r="G71" s="18">
        <v>16.22955360135472</v>
      </c>
    </row>
    <row r="72" spans="1:7" x14ac:dyDescent="0.25">
      <c r="A72" s="15">
        <v>70</v>
      </c>
      <c r="B72" s="16">
        <v>22.525681097643947</v>
      </c>
      <c r="C72" s="17">
        <v>1664.9840714495767</v>
      </c>
      <c r="D72" s="17">
        <v>73914.926888657952</v>
      </c>
      <c r="E72" s="17">
        <v>73082.434852933162</v>
      </c>
      <c r="F72" s="17">
        <v>1150180.8017256069</v>
      </c>
      <c r="G72" s="18">
        <v>15.560873157030736</v>
      </c>
    </row>
    <row r="73" spans="1:7" x14ac:dyDescent="0.25">
      <c r="A73" s="15">
        <v>71</v>
      </c>
      <c r="B73" s="16">
        <v>24.564118342434718</v>
      </c>
      <c r="C73" s="17">
        <v>1774.7561455960476</v>
      </c>
      <c r="D73" s="17">
        <v>72249.942817208372</v>
      </c>
      <c r="E73" s="17">
        <v>71362.564744410338</v>
      </c>
      <c r="F73" s="17">
        <v>1077098.3668726739</v>
      </c>
      <c r="G73" s="18">
        <v>14.907947672674592</v>
      </c>
    </row>
    <row r="74" spans="1:7" x14ac:dyDescent="0.25">
      <c r="A74" s="15">
        <v>72</v>
      </c>
      <c r="B74" s="16">
        <v>26.80278632802959</v>
      </c>
      <c r="C74" s="17">
        <v>1888.931369787224</v>
      </c>
      <c r="D74" s="17">
        <v>70475.186671612319</v>
      </c>
      <c r="E74" s="17">
        <v>69530.720986718705</v>
      </c>
      <c r="F74" s="17">
        <v>1005735.8021282635</v>
      </c>
      <c r="G74" s="18">
        <v>14.270778831911599</v>
      </c>
    </row>
    <row r="75" spans="1:7" x14ac:dyDescent="0.25">
      <c r="A75" s="15">
        <v>73</v>
      </c>
      <c r="B75" s="16">
        <v>29.268072251774598</v>
      </c>
      <c r="C75" s="17">
        <v>2007.3874756524754</v>
      </c>
      <c r="D75" s="17">
        <v>68586.255301825091</v>
      </c>
      <c r="E75" s="17">
        <v>67582.561563998854</v>
      </c>
      <c r="F75" s="17">
        <v>936205.08114154486</v>
      </c>
      <c r="G75" s="18">
        <v>13.650039312127779</v>
      </c>
    </row>
    <row r="76" spans="1:7" x14ac:dyDescent="0.25">
      <c r="A76" s="15">
        <v>74</v>
      </c>
      <c r="B76" s="16">
        <v>31.964361052805334</v>
      </c>
      <c r="C76" s="17">
        <v>2128.1509696827861</v>
      </c>
      <c r="D76" s="17">
        <v>66578.867826172616</v>
      </c>
      <c r="E76" s="17">
        <v>65514.792341331224</v>
      </c>
      <c r="F76" s="17">
        <v>868622.51957754605</v>
      </c>
      <c r="G76" s="18">
        <v>13.046519833370979</v>
      </c>
    </row>
    <row r="77" spans="1:7" x14ac:dyDescent="0.25">
      <c r="A77" s="15">
        <v>75</v>
      </c>
      <c r="B77" s="16">
        <v>34.858018633035528</v>
      </c>
      <c r="C77" s="17">
        <v>2246.6242890960193</v>
      </c>
      <c r="D77" s="17">
        <v>64450.716856489831</v>
      </c>
      <c r="E77" s="17">
        <v>63327.404711941825</v>
      </c>
      <c r="F77" s="17">
        <v>803107.72723621479</v>
      </c>
      <c r="G77" s="18">
        <v>12.460803640469459</v>
      </c>
    </row>
    <row r="78" spans="1:7" x14ac:dyDescent="0.25">
      <c r="A78" s="15">
        <v>76</v>
      </c>
      <c r="B78" s="16">
        <v>37.968647864216763</v>
      </c>
      <c r="C78" s="17">
        <v>2361.8052864045189</v>
      </c>
      <c r="D78" s="17">
        <v>62204.092567393811</v>
      </c>
      <c r="E78" s="17">
        <v>61023.189924191553</v>
      </c>
      <c r="F78" s="17">
        <v>739780.32252427295</v>
      </c>
      <c r="G78" s="18">
        <v>11.892791808236289</v>
      </c>
    </row>
    <row r="79" spans="1:7" x14ac:dyDescent="0.25">
      <c r="A79" s="15">
        <v>77</v>
      </c>
      <c r="B79" s="16">
        <v>41.374781860707458</v>
      </c>
      <c r="C79" s="17">
        <v>2475.9615822967203</v>
      </c>
      <c r="D79" s="17">
        <v>59842.287280989294</v>
      </c>
      <c r="E79" s="17">
        <v>58604.306489840936</v>
      </c>
      <c r="F79" s="17">
        <v>678757.13260008139</v>
      </c>
      <c r="G79" s="18">
        <v>11.342432975748055</v>
      </c>
    </row>
    <row r="80" spans="1:7" x14ac:dyDescent="0.25">
      <c r="A80" s="15">
        <v>78</v>
      </c>
      <c r="B80" s="16">
        <v>45.124997720872649</v>
      </c>
      <c r="C80" s="17">
        <v>2588.6553164083402</v>
      </c>
      <c r="D80" s="17">
        <v>57366.325698692577</v>
      </c>
      <c r="E80" s="17">
        <v>56071.998040488412</v>
      </c>
      <c r="F80" s="17">
        <v>620152.82611024042</v>
      </c>
      <c r="G80" s="18">
        <v>10.81039823549958</v>
      </c>
    </row>
    <row r="81" spans="1:7" x14ac:dyDescent="0.25">
      <c r="A81" s="15">
        <v>79</v>
      </c>
      <c r="B81" s="16">
        <v>49.231434389603237</v>
      </c>
      <c r="C81" s="17">
        <v>2696.7832854407388</v>
      </c>
      <c r="D81" s="17">
        <v>54777.670382284239</v>
      </c>
      <c r="E81" s="17">
        <v>53429.278739563873</v>
      </c>
      <c r="F81" s="17">
        <v>564080.82806975197</v>
      </c>
      <c r="G81" s="18">
        <v>10.297641796979057</v>
      </c>
    </row>
    <row r="82" spans="1:7" x14ac:dyDescent="0.25">
      <c r="A82" s="15" t="s">
        <v>3</v>
      </c>
      <c r="B82" s="16">
        <v>1000</v>
      </c>
      <c r="C82" s="17">
        <v>52080.8870968435</v>
      </c>
      <c r="D82" s="17">
        <v>52080.8870968435</v>
      </c>
      <c r="E82" s="17">
        <v>510651.54933018814</v>
      </c>
      <c r="F82" s="17">
        <v>510651.54933018814</v>
      </c>
      <c r="G82" s="18">
        <v>9.8049702644396302</v>
      </c>
    </row>
    <row r="83" spans="1:7" ht="17.25" customHeight="1" x14ac:dyDescent="0.25">
      <c r="A83" s="26" t="s">
        <v>8</v>
      </c>
      <c r="G83" s="13"/>
    </row>
    <row r="84" spans="1:7" ht="17.25" customHeight="1" x14ac:dyDescent="0.25">
      <c r="A84" s="26"/>
      <c r="G84" s="13"/>
    </row>
    <row r="85" spans="1:7" ht="16.5" customHeight="1" x14ac:dyDescent="0.25">
      <c r="A85" s="26" t="s">
        <v>9</v>
      </c>
      <c r="G85" s="13"/>
    </row>
    <row r="86" spans="1:7" ht="15.75" customHeight="1" x14ac:dyDescent="0.25">
      <c r="A86" s="26" t="s">
        <v>10</v>
      </c>
      <c r="G86" s="13"/>
    </row>
    <row r="87" spans="1:7" ht="16.5" customHeight="1" x14ac:dyDescent="0.25">
      <c r="A87" s="26" t="s">
        <v>11</v>
      </c>
      <c r="G87" s="13"/>
    </row>
    <row r="88" spans="1:7" ht="16.5" customHeight="1" x14ac:dyDescent="0.25">
      <c r="A88" s="26" t="s">
        <v>12</v>
      </c>
      <c r="G88" s="13"/>
    </row>
    <row r="89" spans="1:7" ht="16.5" customHeight="1" x14ac:dyDescent="0.25">
      <c r="A89" s="26" t="s">
        <v>13</v>
      </c>
      <c r="G89" s="13"/>
    </row>
    <row r="90" spans="1:7" ht="16.5" customHeight="1" x14ac:dyDescent="0.25">
      <c r="A90" s="26" t="s">
        <v>14</v>
      </c>
      <c r="G90" s="13"/>
    </row>
    <row r="91" spans="1:7" ht="15.75" customHeight="1" x14ac:dyDescent="0.25">
      <c r="A91" s="26" t="s">
        <v>15</v>
      </c>
      <c r="G91" s="13"/>
    </row>
    <row r="92" spans="1:7" ht="17.25" customHeight="1" x14ac:dyDescent="0.25">
      <c r="A92" s="26" t="s">
        <v>16</v>
      </c>
      <c r="G92" s="13"/>
    </row>
    <row r="93" spans="1:7" x14ac:dyDescent="0.25">
      <c r="G93" s="13"/>
    </row>
    <row r="94" spans="1:7" x14ac:dyDescent="0.25">
      <c r="G94" s="13"/>
    </row>
  </sheetData>
  <pageMargins left="0.6692913385826772" right="0.39370078740157483" top="0.39370078740157483" bottom="0" header="0" footer="0"/>
  <pageSetup paperSize="9" scale="80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3EFD-BF04-4172-9709-E24CDB3DA57A}">
  <dimension ref="A1:J94"/>
  <sheetViews>
    <sheetView showGridLines="0"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20.140625" defaultRowHeight="15.75" x14ac:dyDescent="0.25"/>
  <cols>
    <col min="1" max="1" width="11.140625" style="39" customWidth="1"/>
    <col min="2" max="2" width="14.5703125" style="41" customWidth="1"/>
    <col min="3" max="3" width="9.28515625" style="41" customWidth="1"/>
    <col min="4" max="4" width="12.5703125" style="41" bestFit="1" customWidth="1"/>
    <col min="5" max="5" width="11.42578125" style="41" bestFit="1" customWidth="1"/>
    <col min="6" max="6" width="13.7109375" style="41" bestFit="1" customWidth="1"/>
    <col min="7" max="7" width="12.5703125" style="41" customWidth="1"/>
    <col min="8" max="10" width="20.140625" style="40" customWidth="1"/>
    <col min="11" max="232" width="20.140625" style="39" customWidth="1"/>
    <col min="233" max="16384" width="20.140625" style="39"/>
  </cols>
  <sheetData>
    <row r="1" spans="1:7" ht="66.75" customHeight="1" x14ac:dyDescent="0.25">
      <c r="A1" s="14" t="s">
        <v>18</v>
      </c>
      <c r="B1" s="14" t="s">
        <v>51</v>
      </c>
      <c r="C1" s="14" t="s">
        <v>52</v>
      </c>
      <c r="D1" s="14" t="s">
        <v>0</v>
      </c>
      <c r="E1" s="14" t="s">
        <v>1</v>
      </c>
      <c r="F1" s="14" t="s">
        <v>2</v>
      </c>
      <c r="G1" s="14" t="s">
        <v>53</v>
      </c>
    </row>
    <row r="2" spans="1:7" x14ac:dyDescent="0.25">
      <c r="A2" s="15">
        <v>0</v>
      </c>
      <c r="B2" s="16">
        <v>11.937616950365046</v>
      </c>
      <c r="C2" s="17">
        <v>1193.7616950365045</v>
      </c>
      <c r="D2" s="17">
        <v>100000</v>
      </c>
      <c r="E2" s="17">
        <v>98903.205885378295</v>
      </c>
      <c r="F2" s="17">
        <v>7655347.9166495241</v>
      </c>
      <c r="G2" s="18">
        <v>76.553479166495237</v>
      </c>
    </row>
    <row r="3" spans="1:7" x14ac:dyDescent="0.25">
      <c r="A3" s="15">
        <v>1</v>
      </c>
      <c r="B3" s="16">
        <v>0.79617404131783132</v>
      </c>
      <c r="C3" s="17">
        <v>78.666962058675495</v>
      </c>
      <c r="D3" s="17">
        <v>98806.238304963495</v>
      </c>
      <c r="E3" s="17">
        <v>98766.904823934165</v>
      </c>
      <c r="F3" s="17">
        <v>7556444.7107641455</v>
      </c>
      <c r="G3" s="18">
        <v>76.477405074782112</v>
      </c>
    </row>
    <row r="4" spans="1:7" x14ac:dyDescent="0.25">
      <c r="A4" s="15">
        <v>2</v>
      </c>
      <c r="B4" s="16">
        <v>0.51808674327803039</v>
      </c>
      <c r="C4" s="17">
        <v>51.149445908794966</v>
      </c>
      <c r="D4" s="17">
        <v>98727.571342904819</v>
      </c>
      <c r="E4" s="17">
        <v>98701.996619950427</v>
      </c>
      <c r="F4" s="17">
        <v>7457677.8059402118</v>
      </c>
      <c r="G4" s="18">
        <v>75.537944512358024</v>
      </c>
    </row>
    <row r="5" spans="1:7" x14ac:dyDescent="0.25">
      <c r="A5" s="15">
        <v>3</v>
      </c>
      <c r="B5" s="16">
        <v>0.39708560106703622</v>
      </c>
      <c r="C5" s="17">
        <v>39.182986300113122</v>
      </c>
      <c r="D5" s="17">
        <v>98676.42189699602</v>
      </c>
      <c r="E5" s="17">
        <v>98656.830403845961</v>
      </c>
      <c r="F5" s="17">
        <v>7358975.8093202617</v>
      </c>
      <c r="G5" s="18">
        <v>74.576840828318367</v>
      </c>
    </row>
    <row r="6" spans="1:7" x14ac:dyDescent="0.25">
      <c r="A6" s="15">
        <v>4</v>
      </c>
      <c r="B6" s="16">
        <v>0.327614114393117</v>
      </c>
      <c r="C6" s="17">
        <v>32.314951671909938</v>
      </c>
      <c r="D6" s="17">
        <v>98637.238910695902</v>
      </c>
      <c r="E6" s="17">
        <v>98621.081434859952</v>
      </c>
      <c r="F6" s="17">
        <v>7260318.9789164159</v>
      </c>
      <c r="G6" s="18">
        <v>73.606267360035872</v>
      </c>
    </row>
    <row r="7" spans="1:7" x14ac:dyDescent="0.25">
      <c r="A7" s="15">
        <v>5</v>
      </c>
      <c r="B7" s="16">
        <v>0.28266413737714829</v>
      </c>
      <c r="C7" s="17">
        <v>27.872075772016817</v>
      </c>
      <c r="D7" s="17">
        <v>98604.923959023989</v>
      </c>
      <c r="E7" s="17">
        <v>98590.987921137974</v>
      </c>
      <c r="F7" s="17">
        <v>7161697.8974815561</v>
      </c>
      <c r="G7" s="18">
        <v>72.630225854214473</v>
      </c>
    </row>
    <row r="8" spans="1:7" x14ac:dyDescent="0.25">
      <c r="A8" s="15">
        <v>6</v>
      </c>
      <c r="B8" s="16">
        <v>0.2520949430095486</v>
      </c>
      <c r="C8" s="17">
        <v>24.850776276557724</v>
      </c>
      <c r="D8" s="17">
        <v>98577.051883251974</v>
      </c>
      <c r="E8" s="17">
        <v>98564.626495113698</v>
      </c>
      <c r="F8" s="17">
        <v>7063106.9095604178</v>
      </c>
      <c r="G8" s="18">
        <v>71.650620247047826</v>
      </c>
    </row>
    <row r="9" spans="1:7" x14ac:dyDescent="0.25">
      <c r="A9" s="15">
        <v>7</v>
      </c>
      <c r="B9" s="16">
        <v>0.23149442916345789</v>
      </c>
      <c r="C9" s="17">
        <v>22.814285538061579</v>
      </c>
      <c r="D9" s="17">
        <v>98552.201106975423</v>
      </c>
      <c r="E9" s="17">
        <v>98540.793964206387</v>
      </c>
      <c r="F9" s="17">
        <v>6964542.2830653042</v>
      </c>
      <c r="G9" s="18">
        <v>70.668561481498571</v>
      </c>
    </row>
    <row r="10" spans="1:7" x14ac:dyDescent="0.25">
      <c r="A10" s="15">
        <v>8</v>
      </c>
      <c r="B10" s="16">
        <v>0.21905635423092368</v>
      </c>
      <c r="C10" s="17">
        <v>21.583488261712485</v>
      </c>
      <c r="D10" s="17">
        <v>98529.386821437365</v>
      </c>
      <c r="E10" s="17">
        <v>98518.595077306512</v>
      </c>
      <c r="F10" s="17">
        <v>6866001.4891010979</v>
      </c>
      <c r="G10" s="18">
        <v>69.684808873764752</v>
      </c>
    </row>
    <row r="11" spans="1:7" x14ac:dyDescent="0.25">
      <c r="A11" s="15">
        <v>9</v>
      </c>
      <c r="B11" s="16">
        <v>0.21454725212696019</v>
      </c>
      <c r="C11" s="17">
        <v>21.134578518195848</v>
      </c>
      <c r="D11" s="17">
        <v>98507.80333317566</v>
      </c>
      <c r="E11" s="17">
        <v>98497.236043916564</v>
      </c>
      <c r="F11" s="17">
        <v>6767482.894023791</v>
      </c>
      <c r="G11" s="18">
        <v>68.69996756637272</v>
      </c>
    </row>
    <row r="12" spans="1:7" x14ac:dyDescent="0.25">
      <c r="A12" s="15">
        <v>10</v>
      </c>
      <c r="B12" s="16">
        <v>0.2190286534122704</v>
      </c>
      <c r="C12" s="17">
        <v>21.571402436392951</v>
      </c>
      <c r="D12" s="17">
        <v>98486.668754657469</v>
      </c>
      <c r="E12" s="17">
        <v>98475.883053439262</v>
      </c>
      <c r="F12" s="17">
        <v>6668985.6579798739</v>
      </c>
      <c r="G12" s="18">
        <v>67.714602821963098</v>
      </c>
    </row>
    <row r="13" spans="1:7" x14ac:dyDescent="0.25">
      <c r="A13" s="15">
        <v>11</v>
      </c>
      <c r="B13" s="16">
        <v>0.23496594081388947</v>
      </c>
      <c r="C13" s="17">
        <v>23.135944236695842</v>
      </c>
      <c r="D13" s="17">
        <v>98465.09735222107</v>
      </c>
      <c r="E13" s="17">
        <v>98453.529380102729</v>
      </c>
      <c r="F13" s="17">
        <v>6570509.7749264343</v>
      </c>
      <c r="G13" s="18">
        <v>66.729327971138432</v>
      </c>
    </row>
    <row r="14" spans="1:7" x14ac:dyDescent="0.25">
      <c r="A14" s="15">
        <v>12</v>
      </c>
      <c r="B14" s="16">
        <v>0.26663801676036741</v>
      </c>
      <c r="C14" s="17">
        <v>26.248369355825581</v>
      </c>
      <c r="D14" s="17">
        <v>98441.961407984374</v>
      </c>
      <c r="E14" s="17">
        <v>98428.837223306458</v>
      </c>
      <c r="F14" s="17">
        <v>6472056.2455463316</v>
      </c>
      <c r="G14" s="18">
        <v>65.74489326480851</v>
      </c>
    </row>
    <row r="15" spans="1:7" x14ac:dyDescent="0.25">
      <c r="A15" s="15">
        <v>13</v>
      </c>
      <c r="B15" s="16">
        <v>0.32088032156523844</v>
      </c>
      <c r="C15" s="17">
        <v>31.579665646907355</v>
      </c>
      <c r="D15" s="17">
        <v>98415.713038628543</v>
      </c>
      <c r="E15" s="17">
        <v>98399.923205805098</v>
      </c>
      <c r="F15" s="17">
        <v>6373627.4083230253</v>
      </c>
      <c r="G15" s="18">
        <v>64.762294673629526</v>
      </c>
    </row>
    <row r="16" spans="1:7" x14ac:dyDescent="0.25">
      <c r="A16" s="15">
        <v>14</v>
      </c>
      <c r="B16" s="16">
        <v>0.40827424085856151</v>
      </c>
      <c r="C16" s="17">
        <v>40.167707365381546</v>
      </c>
      <c r="D16" s="17">
        <v>98384.13337298164</v>
      </c>
      <c r="E16" s="17">
        <v>98364.049519298947</v>
      </c>
      <c r="F16" s="17">
        <v>6275227.4851172203</v>
      </c>
      <c r="G16" s="18">
        <v>63.782921798247301</v>
      </c>
    </row>
    <row r="17" spans="1:7" x14ac:dyDescent="0.25">
      <c r="A17" s="15">
        <v>15</v>
      </c>
      <c r="B17" s="16">
        <v>0.68319077693869068</v>
      </c>
      <c r="C17" s="17">
        <v>67.187690310324285</v>
      </c>
      <c r="D17" s="17">
        <v>98343.965665616255</v>
      </c>
      <c r="E17" s="17">
        <v>98310.371820461092</v>
      </c>
      <c r="F17" s="17">
        <v>6176863.4355979217</v>
      </c>
      <c r="G17" s="18">
        <v>62.808769137906772</v>
      </c>
    </row>
    <row r="18" spans="1:7" x14ac:dyDescent="0.25">
      <c r="A18" s="15">
        <v>16</v>
      </c>
      <c r="B18" s="16">
        <v>0.84958003721238817</v>
      </c>
      <c r="C18" s="17">
        <v>83.493988689374021</v>
      </c>
      <c r="D18" s="17">
        <v>98276.777975305929</v>
      </c>
      <c r="E18" s="17">
        <v>98235.030980961252</v>
      </c>
      <c r="F18" s="17">
        <v>6078553.0637774607</v>
      </c>
      <c r="G18" s="18">
        <v>61.851367016782163</v>
      </c>
    </row>
    <row r="19" spans="1:7" x14ac:dyDescent="0.25">
      <c r="A19" s="15">
        <v>17</v>
      </c>
      <c r="B19" s="16">
        <v>0.99755244550012967</v>
      </c>
      <c r="C19" s="17">
        <v>97.952950572538072</v>
      </c>
      <c r="D19" s="17">
        <v>98193.28398661656</v>
      </c>
      <c r="E19" s="17">
        <v>98144.307511330291</v>
      </c>
      <c r="F19" s="17">
        <v>5980318.0327964993</v>
      </c>
      <c r="G19" s="18">
        <v>60.903534233681377</v>
      </c>
    </row>
    <row r="20" spans="1:7" x14ac:dyDescent="0.25">
      <c r="A20" s="15">
        <v>18</v>
      </c>
      <c r="B20" s="16">
        <v>1.1137944225190799</v>
      </c>
      <c r="C20" s="17">
        <v>109.25803258310862</v>
      </c>
      <c r="D20" s="17">
        <v>98095.331036044023</v>
      </c>
      <c r="E20" s="17">
        <v>98040.702019752469</v>
      </c>
      <c r="F20" s="17">
        <v>5882173.7252851687</v>
      </c>
      <c r="G20" s="18">
        <v>59.963850095208208</v>
      </c>
    </row>
    <row r="21" spans="1:7" x14ac:dyDescent="0.25">
      <c r="A21" s="15">
        <v>19</v>
      </c>
      <c r="B21" s="16">
        <v>1.2034539500155217</v>
      </c>
      <c r="C21" s="17">
        <v>117.92172660252432</v>
      </c>
      <c r="D21" s="17">
        <v>97986.073003460915</v>
      </c>
      <c r="E21" s="17">
        <v>97927.112140159647</v>
      </c>
      <c r="F21" s="17">
        <v>5784133.0232654167</v>
      </c>
      <c r="G21" s="18">
        <v>59.030154449205433</v>
      </c>
    </row>
    <row r="22" spans="1:7" x14ac:dyDescent="0.25">
      <c r="A22" s="15">
        <v>20</v>
      </c>
      <c r="B22" s="16">
        <v>1.2922738161975691</v>
      </c>
      <c r="C22" s="17">
        <v>126.4724493347468</v>
      </c>
      <c r="D22" s="17">
        <v>97868.151276858393</v>
      </c>
      <c r="E22" s="17">
        <v>97804.91505219102</v>
      </c>
      <c r="F22" s="17">
        <v>5686205.9111252567</v>
      </c>
      <c r="G22" s="18">
        <v>58.10067766621642</v>
      </c>
    </row>
    <row r="23" spans="1:7" x14ac:dyDescent="0.25">
      <c r="A23" s="15">
        <v>21</v>
      </c>
      <c r="B23" s="16">
        <v>1.3802274781091488</v>
      </c>
      <c r="C23" s="17">
        <v>134.90575087426734</v>
      </c>
      <c r="D23" s="17">
        <v>97741.678827523647</v>
      </c>
      <c r="E23" s="17">
        <v>97674.225952086505</v>
      </c>
      <c r="F23" s="17">
        <v>5588400.9960730653</v>
      </c>
      <c r="G23" s="18">
        <v>57.175209829723073</v>
      </c>
    </row>
    <row r="24" spans="1:7" x14ac:dyDescent="0.25">
      <c r="A24" s="15">
        <v>22</v>
      </c>
      <c r="B24" s="16">
        <v>1.4403469085139902</v>
      </c>
      <c r="C24" s="17">
        <v>140.5876138509785</v>
      </c>
      <c r="D24" s="17">
        <v>97606.773076649377</v>
      </c>
      <c r="E24" s="17">
        <v>97536.479269723888</v>
      </c>
      <c r="F24" s="17">
        <v>5490726.7701209784</v>
      </c>
      <c r="G24" s="18">
        <v>56.253542628739289</v>
      </c>
    </row>
    <row r="25" spans="1:7" x14ac:dyDescent="0.25">
      <c r="A25" s="15">
        <v>23</v>
      </c>
      <c r="B25" s="16">
        <v>1.4659009630610464</v>
      </c>
      <c r="C25" s="17">
        <v>142.87577513580274</v>
      </c>
      <c r="D25" s="17">
        <v>97466.185462798399</v>
      </c>
      <c r="E25" s="17">
        <v>97394.747575230489</v>
      </c>
      <c r="F25" s="17">
        <v>5393190.290851254</v>
      </c>
      <c r="G25" s="18">
        <v>55.333962904599012</v>
      </c>
    </row>
    <row r="26" spans="1:7" x14ac:dyDescent="0.25">
      <c r="A26" s="15">
        <v>24</v>
      </c>
      <c r="B26" s="16">
        <v>1.4663010852088525</v>
      </c>
      <c r="C26" s="17">
        <v>142.7052746111369</v>
      </c>
      <c r="D26" s="17">
        <v>97323.309687662593</v>
      </c>
      <c r="E26" s="17">
        <v>97251.957050357014</v>
      </c>
      <c r="F26" s="17">
        <v>5295795.5432760231</v>
      </c>
      <c r="G26" s="18">
        <v>54.414462067429632</v>
      </c>
    </row>
    <row r="27" spans="1:7" x14ac:dyDescent="0.25">
      <c r="A27" s="15">
        <v>25</v>
      </c>
      <c r="B27" s="16">
        <v>1.4550809635723281</v>
      </c>
      <c r="C27" s="17">
        <v>141.40564750988415</v>
      </c>
      <c r="D27" s="17">
        <v>97180.604413051449</v>
      </c>
      <c r="E27" s="17">
        <v>97109.901589296511</v>
      </c>
      <c r="F27" s="17">
        <v>5198543.5862256661</v>
      </c>
      <c r="G27" s="18">
        <v>53.493632990077359</v>
      </c>
    </row>
    <row r="28" spans="1:7" x14ac:dyDescent="0.25">
      <c r="A28" s="15">
        <v>26</v>
      </c>
      <c r="B28" s="16">
        <v>1.4480378693741793</v>
      </c>
      <c r="C28" s="17">
        <v>140.5164346262323</v>
      </c>
      <c r="D28" s="17">
        <v>97039.198765541572</v>
      </c>
      <c r="E28" s="17">
        <v>96968.940548228449</v>
      </c>
      <c r="F28" s="17">
        <v>5101433.6846363693</v>
      </c>
      <c r="G28" s="18">
        <v>52.570855381463417</v>
      </c>
    </row>
    <row r="29" spans="1:7" x14ac:dyDescent="0.25">
      <c r="A29" s="15">
        <v>27</v>
      </c>
      <c r="B29" s="16">
        <v>1.4520395741194512</v>
      </c>
      <c r="C29" s="17">
        <v>140.70072142451829</v>
      </c>
      <c r="D29" s="17">
        <v>96898.682330915341</v>
      </c>
      <c r="E29" s="17">
        <v>96828.331970203086</v>
      </c>
      <c r="F29" s="17">
        <v>5004464.7440881412</v>
      </c>
      <c r="G29" s="18">
        <v>51.646365293158134</v>
      </c>
    </row>
    <row r="30" spans="1:7" x14ac:dyDescent="0.25">
      <c r="A30" s="15">
        <v>28</v>
      </c>
      <c r="B30" s="16">
        <v>1.4752733688979722</v>
      </c>
      <c r="C30" s="17">
        <v>142.74447349680156</v>
      </c>
      <c r="D30" s="17">
        <v>96757.981609490816</v>
      </c>
      <c r="E30" s="17">
        <v>96686.609372742416</v>
      </c>
      <c r="F30" s="17">
        <v>4907636.4121179385</v>
      </c>
      <c r="G30" s="18">
        <v>50.720739834413386</v>
      </c>
    </row>
    <row r="31" spans="1:7" x14ac:dyDescent="0.25">
      <c r="A31" s="15">
        <v>29</v>
      </c>
      <c r="B31" s="16">
        <v>1.51420015678122</v>
      </c>
      <c r="C31" s="17">
        <v>146.2948072187769</v>
      </c>
      <c r="D31" s="17">
        <v>96615.237135994015</v>
      </c>
      <c r="E31" s="17">
        <v>96542.089732384629</v>
      </c>
      <c r="F31" s="17">
        <v>4810949.802745196</v>
      </c>
      <c r="G31" s="18">
        <v>49.794938617946798</v>
      </c>
    </row>
    <row r="32" spans="1:7" x14ac:dyDescent="0.25">
      <c r="A32" s="15">
        <v>30</v>
      </c>
      <c r="B32" s="16">
        <v>1.5590796594259895</v>
      </c>
      <c r="C32" s="17">
        <v>150.40276575113231</v>
      </c>
      <c r="D32" s="17">
        <v>96468.942328775243</v>
      </c>
      <c r="E32" s="17">
        <v>96393.740945899684</v>
      </c>
      <c r="F32" s="17">
        <v>4714407.7130128117</v>
      </c>
      <c r="G32" s="18">
        <v>48.86969421666992</v>
      </c>
    </row>
    <row r="33" spans="1:7" x14ac:dyDescent="0.25">
      <c r="A33" s="15">
        <v>31</v>
      </c>
      <c r="B33" s="16">
        <v>1.604271378092899</v>
      </c>
      <c r="C33" s="17">
        <v>154.52107620066809</v>
      </c>
      <c r="D33" s="17">
        <v>96318.539563024111</v>
      </c>
      <c r="E33" s="17">
        <v>96241.279024923773</v>
      </c>
      <c r="F33" s="17">
        <v>4618013.9720669119</v>
      </c>
      <c r="G33" s="18">
        <v>47.945224180285734</v>
      </c>
    </row>
    <row r="34" spans="1:7" x14ac:dyDescent="0.25">
      <c r="A34" s="15">
        <v>32</v>
      </c>
      <c r="B34" s="16">
        <v>1.654028762343946</v>
      </c>
      <c r="C34" s="17">
        <v>159.05805247978094</v>
      </c>
      <c r="D34" s="17">
        <v>96164.01848682345</v>
      </c>
      <c r="E34" s="17">
        <v>96084.489460583558</v>
      </c>
      <c r="F34" s="17">
        <v>4521772.6930419877</v>
      </c>
      <c r="G34" s="18">
        <v>47.021461500816635</v>
      </c>
    </row>
    <row r="35" spans="1:7" x14ac:dyDescent="0.25">
      <c r="A35" s="15">
        <v>33</v>
      </c>
      <c r="B35" s="16">
        <v>1.7078743666882168</v>
      </c>
      <c r="C35" s="17">
        <v>163.96441100073199</v>
      </c>
      <c r="D35" s="17">
        <v>96004.960434343666</v>
      </c>
      <c r="E35" s="17">
        <v>95922.978228843305</v>
      </c>
      <c r="F35" s="17">
        <v>4425688.2035814039</v>
      </c>
      <c r="G35" s="18">
        <v>46.098536821001709</v>
      </c>
    </row>
    <row r="36" spans="1:7" x14ac:dyDescent="0.25">
      <c r="A36" s="15">
        <v>34</v>
      </c>
      <c r="B36" s="16">
        <v>1.7678945664010055</v>
      </c>
      <c r="C36" s="17">
        <v>169.43677610812833</v>
      </c>
      <c r="D36" s="17">
        <v>95840.99602334293</v>
      </c>
      <c r="E36" s="17">
        <v>95756.277635288861</v>
      </c>
      <c r="F36" s="17">
        <v>4329765.2253525602</v>
      </c>
      <c r="G36" s="18">
        <v>45.176546624139917</v>
      </c>
    </row>
    <row r="37" spans="1:7" x14ac:dyDescent="0.25">
      <c r="A37" s="15">
        <v>35</v>
      </c>
      <c r="B37" s="16">
        <v>1.837989282516153</v>
      </c>
      <c r="C37" s="17">
        <v>175.84330053802674</v>
      </c>
      <c r="D37" s="17">
        <v>95671.559247234807</v>
      </c>
      <c r="E37" s="17">
        <v>95583.637596965797</v>
      </c>
      <c r="F37" s="17">
        <v>4234008.9477172717</v>
      </c>
      <c r="G37" s="18">
        <v>44.255669929824492</v>
      </c>
    </row>
    <row r="38" spans="1:7" x14ac:dyDescent="0.25">
      <c r="A38" s="15">
        <v>36</v>
      </c>
      <c r="B38" s="16">
        <v>1.9203927211243537</v>
      </c>
      <c r="C38" s="17">
        <v>183.38927780259539</v>
      </c>
      <c r="D38" s="17">
        <v>95495.715946696786</v>
      </c>
      <c r="E38" s="17">
        <v>95404.021307795483</v>
      </c>
      <c r="F38" s="17">
        <v>4138425.310120306</v>
      </c>
      <c r="G38" s="18">
        <v>43.336240469994138</v>
      </c>
    </row>
    <row r="39" spans="1:7" x14ac:dyDescent="0.25">
      <c r="A39" s="15">
        <v>37</v>
      </c>
      <c r="B39" s="16">
        <v>2.0147368679465041</v>
      </c>
      <c r="C39" s="17">
        <v>192.02925850958195</v>
      </c>
      <c r="D39" s="17">
        <v>95312.326668894195</v>
      </c>
      <c r="E39" s="17">
        <v>95216.312039639393</v>
      </c>
      <c r="F39" s="17">
        <v>4043021.2888125107</v>
      </c>
      <c r="G39" s="18">
        <v>42.4186611544756</v>
      </c>
    </row>
    <row r="40" spans="1:7" x14ac:dyDescent="0.25">
      <c r="A40" s="15">
        <v>38</v>
      </c>
      <c r="B40" s="16">
        <v>2.1222321232567127</v>
      </c>
      <c r="C40" s="17">
        <v>201.86735073805053</v>
      </c>
      <c r="D40" s="17">
        <v>95120.297410384606</v>
      </c>
      <c r="E40" s="17">
        <v>95019.363735015591</v>
      </c>
      <c r="F40" s="17">
        <v>3947804.9767728713</v>
      </c>
      <c r="G40" s="18">
        <v>41.503286724815013</v>
      </c>
    </row>
    <row r="41" spans="1:7" x14ac:dyDescent="0.25">
      <c r="A41" s="15">
        <v>39</v>
      </c>
      <c r="B41" s="16">
        <v>2.2443887995641183</v>
      </c>
      <c r="C41" s="17">
        <v>213.03386129808089</v>
      </c>
      <c r="D41" s="17">
        <v>94918.430059646562</v>
      </c>
      <c r="E41" s="17">
        <v>94811.913128997519</v>
      </c>
      <c r="F41" s="17">
        <v>3852785.6130378558</v>
      </c>
      <c r="G41" s="18">
        <v>40.590490283254503</v>
      </c>
    </row>
    <row r="42" spans="1:7" x14ac:dyDescent="0.25">
      <c r="A42" s="15">
        <v>40</v>
      </c>
      <c r="B42" s="16">
        <v>2.3802519763430157</v>
      </c>
      <c r="C42" s="17">
        <v>225.42270647146731</v>
      </c>
      <c r="D42" s="17">
        <v>94705.396198348477</v>
      </c>
      <c r="E42" s="17">
        <v>94592.684845112744</v>
      </c>
      <c r="F42" s="17">
        <v>3757973.6999088582</v>
      </c>
      <c r="G42" s="18">
        <v>39.680671331950897</v>
      </c>
    </row>
    <row r="43" spans="1:7" x14ac:dyDescent="0.25">
      <c r="A43" s="15">
        <v>41</v>
      </c>
      <c r="B43" s="16">
        <v>2.5334807003648536</v>
      </c>
      <c r="C43" s="17">
        <v>239.36318941265338</v>
      </c>
      <c r="D43" s="17">
        <v>94479.973491877012</v>
      </c>
      <c r="E43" s="17">
        <v>94360.291897170682</v>
      </c>
      <c r="F43" s="17">
        <v>3663381.0150637454</v>
      </c>
      <c r="G43" s="18">
        <v>38.774153713947726</v>
      </c>
    </row>
    <row r="44" spans="1:7" x14ac:dyDescent="0.25">
      <c r="A44" s="15">
        <v>42</v>
      </c>
      <c r="B44" s="16">
        <v>2.7103177239873251</v>
      </c>
      <c r="C44" s="17">
        <v>255.42199642215166</v>
      </c>
      <c r="D44" s="17">
        <v>94240.610302464353</v>
      </c>
      <c r="E44" s="17">
        <v>94112.899304253282</v>
      </c>
      <c r="F44" s="17">
        <v>3569020.7231665747</v>
      </c>
      <c r="G44" s="18">
        <v>37.871366831261348</v>
      </c>
    </row>
    <row r="45" spans="1:7" x14ac:dyDescent="0.25">
      <c r="A45" s="15">
        <v>43</v>
      </c>
      <c r="B45" s="16">
        <v>2.9140753695009334</v>
      </c>
      <c r="C45" s="17">
        <v>273.87992234054468</v>
      </c>
      <c r="D45" s="17">
        <v>93985.188306042197</v>
      </c>
      <c r="E45" s="17">
        <v>93848.248344871914</v>
      </c>
      <c r="F45" s="17">
        <v>3474907.8238623217</v>
      </c>
      <c r="G45" s="18">
        <v>36.972930378636313</v>
      </c>
    </row>
    <row r="46" spans="1:7" x14ac:dyDescent="0.25">
      <c r="A46" s="15">
        <v>44</v>
      </c>
      <c r="B46" s="16">
        <v>3.1431526941972305</v>
      </c>
      <c r="C46" s="17">
        <v>294.54895142297937</v>
      </c>
      <c r="D46" s="17">
        <v>93711.308383701646</v>
      </c>
      <c r="E46" s="17">
        <v>93564.033907990146</v>
      </c>
      <c r="F46" s="17">
        <v>3381059.57551745</v>
      </c>
      <c r="G46" s="18">
        <v>36.079525874013804</v>
      </c>
    </row>
    <row r="47" spans="1:7" x14ac:dyDescent="0.25">
      <c r="A47" s="15">
        <v>45</v>
      </c>
      <c r="B47" s="16">
        <v>3.3942404535536261</v>
      </c>
      <c r="C47" s="17">
        <v>317.07894390492754</v>
      </c>
      <c r="D47" s="17">
        <v>93416.759432278661</v>
      </c>
      <c r="E47" s="17">
        <v>93258.219960326198</v>
      </c>
      <c r="F47" s="17">
        <v>3287495.54160946</v>
      </c>
      <c r="G47" s="18">
        <v>35.191710369622591</v>
      </c>
    </row>
    <row r="48" spans="1:7" x14ac:dyDescent="0.25">
      <c r="A48" s="15">
        <v>46</v>
      </c>
      <c r="B48" s="16">
        <v>3.664213565218772</v>
      </c>
      <c r="C48" s="17">
        <v>341.13711216303244</v>
      </c>
      <c r="D48" s="17">
        <v>93099.680488373735</v>
      </c>
      <c r="E48" s="17">
        <v>92929.111932292217</v>
      </c>
      <c r="F48" s="17">
        <v>3194237.3216491337</v>
      </c>
      <c r="G48" s="18">
        <v>34.309863416212572</v>
      </c>
    </row>
    <row r="49" spans="1:7" x14ac:dyDescent="0.25">
      <c r="A49" s="15">
        <v>47</v>
      </c>
      <c r="B49" s="16">
        <v>3.9532499183369851</v>
      </c>
      <c r="C49" s="17">
        <v>366.69770402706263</v>
      </c>
      <c r="D49" s="17">
        <v>92758.543376210699</v>
      </c>
      <c r="E49" s="17">
        <v>92575.19452419717</v>
      </c>
      <c r="F49" s="17">
        <v>3101308.2097168416</v>
      </c>
      <c r="G49" s="18">
        <v>33.43420559267016</v>
      </c>
    </row>
    <row r="50" spans="1:7" x14ac:dyDescent="0.25">
      <c r="A50" s="15">
        <v>48</v>
      </c>
      <c r="B50" s="16">
        <v>4.2606061311059502</v>
      </c>
      <c r="C50" s="17">
        <v>393.64526413510038</v>
      </c>
      <c r="D50" s="17">
        <v>92391.845672183641</v>
      </c>
      <c r="E50" s="17">
        <v>92195.023040116095</v>
      </c>
      <c r="F50" s="17">
        <v>3008733.0151926442</v>
      </c>
      <c r="G50" s="18">
        <v>32.564919482915812</v>
      </c>
    </row>
    <row r="51" spans="1:7" x14ac:dyDescent="0.25">
      <c r="A51" s="15">
        <v>49</v>
      </c>
      <c r="B51" s="16">
        <v>4.5883477388406408</v>
      </c>
      <c r="C51" s="17">
        <v>422.11973481967766</v>
      </c>
      <c r="D51" s="17">
        <v>91998.200408048535</v>
      </c>
      <c r="E51" s="17">
        <v>91787.140540638706</v>
      </c>
      <c r="F51" s="17">
        <v>2916537.9921525279</v>
      </c>
      <c r="G51" s="18">
        <v>31.702120032962867</v>
      </c>
    </row>
    <row r="52" spans="1:7" ht="16.149999999999999" customHeight="1" x14ac:dyDescent="0.25">
      <c r="A52" s="15">
        <v>50</v>
      </c>
      <c r="B52" s="16">
        <v>4.9420911107757801</v>
      </c>
      <c r="C52" s="17">
        <v>452.57733425485009</v>
      </c>
      <c r="D52" s="17">
        <v>91576.080673228862</v>
      </c>
      <c r="E52" s="17">
        <v>91349.79200610143</v>
      </c>
      <c r="F52" s="17">
        <v>2824750.851611889</v>
      </c>
      <c r="G52" s="18">
        <v>30.845946134028754</v>
      </c>
    </row>
    <row r="53" spans="1:7" x14ac:dyDescent="0.25">
      <c r="A53" s="15">
        <v>51</v>
      </c>
      <c r="B53" s="16">
        <v>5.3231006029248196</v>
      </c>
      <c r="C53" s="17">
        <v>485.05957556431434</v>
      </c>
      <c r="D53" s="17">
        <v>91123.503338974013</v>
      </c>
      <c r="E53" s="17">
        <v>90880.973551191855</v>
      </c>
      <c r="F53" s="17">
        <v>2733401.0596057875</v>
      </c>
      <c r="G53" s="18">
        <v>29.996663423241074</v>
      </c>
    </row>
    <row r="54" spans="1:7" x14ac:dyDescent="0.25">
      <c r="A54" s="15">
        <v>52</v>
      </c>
      <c r="B54" s="16">
        <v>5.7283012280583732</v>
      </c>
      <c r="C54" s="17">
        <v>519.20430871923952</v>
      </c>
      <c r="D54" s="17">
        <v>90638.443763409698</v>
      </c>
      <c r="E54" s="17">
        <v>90378.841609050083</v>
      </c>
      <c r="F54" s="17">
        <v>2642520.0860545957</v>
      </c>
      <c r="G54" s="18">
        <v>29.154517402706865</v>
      </c>
    </row>
    <row r="55" spans="1:7" x14ac:dyDescent="0.25">
      <c r="A55" s="15">
        <v>53</v>
      </c>
      <c r="B55" s="16">
        <v>6.1581569414575386</v>
      </c>
      <c r="C55" s="17">
        <v>554.96842000677611</v>
      </c>
      <c r="D55" s="17">
        <v>90119.239454690454</v>
      </c>
      <c r="E55" s="17">
        <v>89841.755244687069</v>
      </c>
      <c r="F55" s="17">
        <v>2552141.2444455456</v>
      </c>
      <c r="G55" s="18">
        <v>28.319604780161221</v>
      </c>
    </row>
    <row r="56" spans="1:7" x14ac:dyDescent="0.25">
      <c r="A56" s="15">
        <v>54</v>
      </c>
      <c r="B56" s="16">
        <v>6.6163861024852215</v>
      </c>
      <c r="C56" s="17">
        <v>592.59179815310085</v>
      </c>
      <c r="D56" s="17">
        <v>89564.271034683683</v>
      </c>
      <c r="E56" s="17">
        <v>89267.975135607136</v>
      </c>
      <c r="F56" s="17">
        <v>2462299.4892008584</v>
      </c>
      <c r="G56" s="18">
        <v>27.491983809563248</v>
      </c>
    </row>
    <row r="57" spans="1:7" x14ac:dyDescent="0.25">
      <c r="A57" s="15">
        <v>55</v>
      </c>
      <c r="B57" s="16">
        <v>7.1140356071881463</v>
      </c>
      <c r="C57" s="17">
        <v>632.94769412000085</v>
      </c>
      <c r="D57" s="17">
        <v>88971.679236530588</v>
      </c>
      <c r="E57" s="17">
        <v>88655.20538947059</v>
      </c>
      <c r="F57" s="17">
        <v>2373031.5140652512</v>
      </c>
      <c r="G57" s="18">
        <v>26.671762682556135</v>
      </c>
    </row>
    <row r="58" spans="1:7" x14ac:dyDescent="0.25">
      <c r="A58" s="15">
        <v>56</v>
      </c>
      <c r="B58" s="16">
        <v>7.6517613766881363</v>
      </c>
      <c r="C58" s="17">
        <v>675.94689408183933</v>
      </c>
      <c r="D58" s="17">
        <v>88338.731542410591</v>
      </c>
      <c r="E58" s="17">
        <v>88000.758095369674</v>
      </c>
      <c r="F58" s="17">
        <v>2284376.3086757804</v>
      </c>
      <c r="G58" s="18">
        <v>25.859283564413339</v>
      </c>
    </row>
    <row r="59" spans="1:7" x14ac:dyDescent="0.25">
      <c r="A59" s="15">
        <v>57</v>
      </c>
      <c r="B59" s="16">
        <v>8.2219554675760058</v>
      </c>
      <c r="C59" s="17">
        <v>720.75951154226448</v>
      </c>
      <c r="D59" s="17">
        <v>87662.784648328758</v>
      </c>
      <c r="E59" s="17">
        <v>87302.404892557621</v>
      </c>
      <c r="F59" s="17">
        <v>2196375.5505804108</v>
      </c>
      <c r="G59" s="18">
        <v>25.054822971817192</v>
      </c>
    </row>
    <row r="60" spans="1:7" x14ac:dyDescent="0.25">
      <c r="A60" s="15">
        <v>58</v>
      </c>
      <c r="B60" s="16">
        <v>8.824782595788415</v>
      </c>
      <c r="C60" s="17">
        <v>767.24447026971234</v>
      </c>
      <c r="D60" s="17">
        <v>86942.025136786498</v>
      </c>
      <c r="E60" s="17">
        <v>86558.402901651643</v>
      </c>
      <c r="F60" s="17">
        <v>2109073.145687853</v>
      </c>
      <c r="G60" s="18">
        <v>24.258385313312331</v>
      </c>
    </row>
    <row r="61" spans="1:7" x14ac:dyDescent="0.25">
      <c r="A61" s="15">
        <v>59</v>
      </c>
      <c r="B61" s="16">
        <v>9.4702669441259584</v>
      </c>
      <c r="C61" s="17">
        <v>816.09817676341856</v>
      </c>
      <c r="D61" s="17">
        <v>86174.780666516788</v>
      </c>
      <c r="E61" s="17">
        <v>85766.731578135077</v>
      </c>
      <c r="F61" s="17">
        <v>2022514.7427862014</v>
      </c>
      <c r="G61" s="18">
        <v>23.469914598483562</v>
      </c>
    </row>
    <row r="62" spans="1:7" x14ac:dyDescent="0.25">
      <c r="A62" s="15">
        <v>60</v>
      </c>
      <c r="B62" s="16">
        <v>10.170968631479999</v>
      </c>
      <c r="C62" s="17">
        <v>868.18048202774253</v>
      </c>
      <c r="D62" s="17">
        <v>85358.682489753366</v>
      </c>
      <c r="E62" s="17">
        <v>84924.5922487395</v>
      </c>
      <c r="F62" s="17">
        <v>1936748.0112080663</v>
      </c>
      <c r="G62" s="18">
        <v>22.689525596187096</v>
      </c>
    </row>
    <row r="63" spans="1:7" x14ac:dyDescent="0.25">
      <c r="A63" s="15">
        <v>61</v>
      </c>
      <c r="B63" s="16">
        <v>10.942585568784146</v>
      </c>
      <c r="C63" s="17">
        <v>924.54454796906623</v>
      </c>
      <c r="D63" s="17">
        <v>84490.502007725619</v>
      </c>
      <c r="E63" s="17">
        <v>84028.229733741086</v>
      </c>
      <c r="F63" s="17">
        <v>1851823.4189593268</v>
      </c>
      <c r="G63" s="18">
        <v>21.917533627507627</v>
      </c>
    </row>
    <row r="64" spans="1:7" x14ac:dyDescent="0.25">
      <c r="A64" s="15">
        <v>62</v>
      </c>
      <c r="B64" s="16">
        <v>11.796979600597071</v>
      </c>
      <c r="C64" s="17">
        <v>985.82589545711073</v>
      </c>
      <c r="D64" s="17">
        <v>83565.957459756552</v>
      </c>
      <c r="E64" s="17">
        <v>83073.044512027991</v>
      </c>
      <c r="F64" s="17">
        <v>1767795.1892255857</v>
      </c>
      <c r="G64" s="18">
        <v>21.154489734374376</v>
      </c>
    </row>
    <row r="65" spans="1:7" x14ac:dyDescent="0.25">
      <c r="A65" s="15">
        <v>63</v>
      </c>
      <c r="B65" s="16">
        <v>12.747264165623264</v>
      </c>
      <c r="C65" s="17">
        <v>1052.670751882049</v>
      </c>
      <c r="D65" s="17">
        <v>82580.131564299445</v>
      </c>
      <c r="E65" s="17">
        <v>82053.796188358421</v>
      </c>
      <c r="F65" s="17">
        <v>1684722.1447135578</v>
      </c>
      <c r="G65" s="18">
        <v>20.401059102234306</v>
      </c>
    </row>
    <row r="66" spans="1:7" x14ac:dyDescent="0.25">
      <c r="A66" s="15">
        <v>64</v>
      </c>
      <c r="B66" s="16">
        <v>13.799466294021913</v>
      </c>
      <c r="C66" s="17">
        <v>1125.0354475181462</v>
      </c>
      <c r="D66" s="17">
        <v>81527.460812417397</v>
      </c>
      <c r="E66" s="17">
        <v>80964.943088658329</v>
      </c>
      <c r="F66" s="17">
        <v>1602668.3485251993</v>
      </c>
      <c r="G66" s="18">
        <v>19.658018691551078</v>
      </c>
    </row>
    <row r="67" spans="1:7" x14ac:dyDescent="0.25">
      <c r="A67" s="15">
        <v>65</v>
      </c>
      <c r="B67" s="16">
        <v>14.935720981305378</v>
      </c>
      <c r="C67" s="17">
        <v>1200.8681914703654</v>
      </c>
      <c r="D67" s="17">
        <v>80402.425364899245</v>
      </c>
      <c r="E67" s="17">
        <v>79801.991269164064</v>
      </c>
      <c r="F67" s="17">
        <v>1521703.405436541</v>
      </c>
      <c r="G67" s="18">
        <v>18.92608834286311</v>
      </c>
    </row>
    <row r="68" spans="1:7" x14ac:dyDescent="0.25">
      <c r="A68" s="15">
        <v>66</v>
      </c>
      <c r="B68" s="16">
        <v>16.177568024393221</v>
      </c>
      <c r="C68" s="17">
        <v>1281.2885788110145</v>
      </c>
      <c r="D68" s="17">
        <v>79201.557173428882</v>
      </c>
      <c r="E68" s="17">
        <v>78560.912884023375</v>
      </c>
      <c r="F68" s="17">
        <v>1441901.4141673769</v>
      </c>
      <c r="G68" s="18">
        <v>18.20546799364087</v>
      </c>
    </row>
    <row r="69" spans="1:7" x14ac:dyDescent="0.25">
      <c r="A69" s="15">
        <v>67</v>
      </c>
      <c r="B69" s="16">
        <v>17.578264799445321</v>
      </c>
      <c r="C69" s="17">
        <v>1369.7031146000961</v>
      </c>
      <c r="D69" s="17">
        <v>77920.268594617868</v>
      </c>
      <c r="E69" s="17">
        <v>77235.41703731782</v>
      </c>
      <c r="F69" s="17">
        <v>1363340.5012833537</v>
      </c>
      <c r="G69" s="18">
        <v>17.496609365865595</v>
      </c>
    </row>
    <row r="70" spans="1:7" x14ac:dyDescent="0.25">
      <c r="A70" s="15">
        <v>68</v>
      </c>
      <c r="B70" s="16">
        <v>19.167579684521161</v>
      </c>
      <c r="C70" s="17">
        <v>1467.2890637333956</v>
      </c>
      <c r="D70" s="17">
        <v>76550.565480017773</v>
      </c>
      <c r="E70" s="17">
        <v>75816.920948151077</v>
      </c>
      <c r="F70" s="17">
        <v>1286105.0842460359</v>
      </c>
      <c r="G70" s="18">
        <v>16.800726110661479</v>
      </c>
    </row>
    <row r="71" spans="1:7" x14ac:dyDescent="0.25">
      <c r="A71" s="15">
        <v>69</v>
      </c>
      <c r="B71" s="16">
        <v>20.941049446540273</v>
      </c>
      <c r="C71" s="17">
        <v>1572.3226040416623</v>
      </c>
      <c r="D71" s="17">
        <v>75083.276416284381</v>
      </c>
      <c r="E71" s="17">
        <v>74297.11511426355</v>
      </c>
      <c r="F71" s="17">
        <v>1210288.1632978849</v>
      </c>
      <c r="G71" s="18">
        <v>16.119277435199837</v>
      </c>
    </row>
    <row r="72" spans="1:7" x14ac:dyDescent="0.25">
      <c r="A72" s="15">
        <v>70</v>
      </c>
      <c r="B72" s="16">
        <v>22.8553972592745</v>
      </c>
      <c r="C72" s="17">
        <v>1680.1220522869867</v>
      </c>
      <c r="D72" s="17">
        <v>73510.953812242718</v>
      </c>
      <c r="E72" s="17">
        <v>72670.892786099226</v>
      </c>
      <c r="F72" s="17">
        <v>1135991.0481836214</v>
      </c>
      <c r="G72" s="18">
        <v>15.453357483091592</v>
      </c>
    </row>
    <row r="73" spans="1:7" x14ac:dyDescent="0.25">
      <c r="A73" s="15">
        <v>71</v>
      </c>
      <c r="B73" s="16">
        <v>24.913925085149224</v>
      </c>
      <c r="C73" s="17">
        <v>1789.5879612714948</v>
      </c>
      <c r="D73" s="17">
        <v>71830.831759955734</v>
      </c>
      <c r="E73" s="17">
        <v>70936.037779319988</v>
      </c>
      <c r="F73" s="17">
        <v>1063320.155397522</v>
      </c>
      <c r="G73" s="18">
        <v>14.803116285092246</v>
      </c>
    </row>
    <row r="74" spans="1:7" x14ac:dyDescent="0.25">
      <c r="A74" s="15">
        <v>72</v>
      </c>
      <c r="B74" s="16">
        <v>27.177528173254455</v>
      </c>
      <c r="C74" s="17">
        <v>1903.5478766285248</v>
      </c>
      <c r="D74" s="17">
        <v>70041.243798684241</v>
      </c>
      <c r="E74" s="17">
        <v>69089.46986036998</v>
      </c>
      <c r="F74" s="17">
        <v>992384.117618202</v>
      </c>
      <c r="G74" s="18">
        <v>14.168567886523517</v>
      </c>
    </row>
    <row r="75" spans="1:7" x14ac:dyDescent="0.25">
      <c r="A75" s="15">
        <v>73</v>
      </c>
      <c r="B75" s="16">
        <v>29.674582399051399</v>
      </c>
      <c r="C75" s="17">
        <v>2021.9576721205508</v>
      </c>
      <c r="D75" s="17">
        <v>68137.695922055718</v>
      </c>
      <c r="E75" s="17">
        <v>67126.717085995449</v>
      </c>
      <c r="F75" s="17">
        <v>923294.64775783208</v>
      </c>
      <c r="G75" s="18">
        <v>13.550423671707509</v>
      </c>
    </row>
    <row r="76" spans="1:7" x14ac:dyDescent="0.25">
      <c r="A76" s="15">
        <v>74</v>
      </c>
      <c r="B76" s="16">
        <v>32.408834615486604</v>
      </c>
      <c r="C76" s="17">
        <v>2142.7340264229506</v>
      </c>
      <c r="D76" s="17">
        <v>66115.738249935166</v>
      </c>
      <c r="E76" s="17">
        <v>65044.371236723688</v>
      </c>
      <c r="F76" s="17">
        <v>856167.9306718366</v>
      </c>
      <c r="G76" s="18">
        <v>12.949532945322231</v>
      </c>
    </row>
    <row r="77" spans="1:7" x14ac:dyDescent="0.25">
      <c r="A77" s="15">
        <v>75</v>
      </c>
      <c r="B77" s="16">
        <v>35.344703190341505</v>
      </c>
      <c r="C77" s="17">
        <v>2261.1068464745026</v>
      </c>
      <c r="D77" s="17">
        <v>63973.004223512216</v>
      </c>
      <c r="E77" s="17">
        <v>62842.450800274964</v>
      </c>
      <c r="F77" s="17">
        <v>791123.55943511287</v>
      </c>
      <c r="G77" s="18">
        <v>12.366521926515192</v>
      </c>
    </row>
    <row r="78" spans="1:7" x14ac:dyDescent="0.25">
      <c r="A78" s="15">
        <v>76</v>
      </c>
      <c r="B78" s="16">
        <v>38.499939585060261</v>
      </c>
      <c r="C78" s="17">
        <v>2375.9043206953907</v>
      </c>
      <c r="D78" s="17">
        <v>61711.897377037712</v>
      </c>
      <c r="E78" s="17">
        <v>60523.945216690016</v>
      </c>
      <c r="F78" s="17">
        <v>728281.1086348379</v>
      </c>
      <c r="G78" s="18">
        <v>11.801308006871022</v>
      </c>
    </row>
    <row r="79" spans="1:7" x14ac:dyDescent="0.25">
      <c r="A79" s="15">
        <v>77</v>
      </c>
      <c r="B79" s="16">
        <v>41.953374284891467</v>
      </c>
      <c r="C79" s="17">
        <v>2489.3451252584505</v>
      </c>
      <c r="D79" s="17">
        <v>59335.993056342319</v>
      </c>
      <c r="E79" s="17">
        <v>58091.320493713094</v>
      </c>
      <c r="F79" s="17">
        <v>667757.16341814783</v>
      </c>
      <c r="G79" s="18">
        <v>11.253829741824342</v>
      </c>
    </row>
    <row r="80" spans="1:7" x14ac:dyDescent="0.25">
      <c r="A80" s="15">
        <v>78</v>
      </c>
      <c r="B80" s="16">
        <v>45.753079747478779</v>
      </c>
      <c r="C80" s="17">
        <v>2600.9092161677299</v>
      </c>
      <c r="D80" s="17">
        <v>56846.647931083869</v>
      </c>
      <c r="E80" s="17">
        <v>55546.193323</v>
      </c>
      <c r="F80" s="17">
        <v>609665.84292443469</v>
      </c>
      <c r="G80" s="18">
        <v>10.724745699404171</v>
      </c>
    </row>
    <row r="81" spans="1:7" x14ac:dyDescent="0.25">
      <c r="A81" s="15">
        <v>79</v>
      </c>
      <c r="B81" s="16">
        <v>49.912084048618297</v>
      </c>
      <c r="C81" s="17">
        <v>2707.5178700182819</v>
      </c>
      <c r="D81" s="17">
        <v>54245.738714916137</v>
      </c>
      <c r="E81" s="17">
        <v>52891.979779906993</v>
      </c>
      <c r="F81" s="17">
        <v>554119.64960143471</v>
      </c>
      <c r="G81" s="18">
        <v>10.214989466980317</v>
      </c>
    </row>
    <row r="82" spans="1:7" x14ac:dyDescent="0.25">
      <c r="A82" s="15" t="s">
        <v>3</v>
      </c>
      <c r="B82" s="16">
        <v>1000</v>
      </c>
      <c r="C82" s="17">
        <v>51538.220844897856</v>
      </c>
      <c r="D82" s="17">
        <v>51538.220844897856</v>
      </c>
      <c r="E82" s="17">
        <v>501227.66982152773</v>
      </c>
      <c r="F82" s="17">
        <v>501227.66982152773</v>
      </c>
      <c r="G82" s="18">
        <v>9.7253584156494597</v>
      </c>
    </row>
    <row r="83" spans="1:7" ht="17.25" customHeight="1" x14ac:dyDescent="0.25">
      <c r="A83" s="44" t="s">
        <v>8</v>
      </c>
      <c r="G83" s="42"/>
    </row>
    <row r="84" spans="1:7" ht="17.25" customHeight="1" x14ac:dyDescent="0.25">
      <c r="A84" s="44"/>
      <c r="G84" s="42"/>
    </row>
    <row r="85" spans="1:7" ht="16.5" customHeight="1" x14ac:dyDescent="0.25">
      <c r="A85" s="44" t="s">
        <v>9</v>
      </c>
      <c r="G85" s="42"/>
    </row>
    <row r="86" spans="1:7" ht="15.75" customHeight="1" x14ac:dyDescent="0.25">
      <c r="A86" s="44" t="s">
        <v>10</v>
      </c>
      <c r="G86" s="42"/>
    </row>
    <row r="87" spans="1:7" ht="16.5" customHeight="1" x14ac:dyDescent="0.25">
      <c r="A87" s="44" t="s">
        <v>11</v>
      </c>
      <c r="G87" s="42"/>
    </row>
    <row r="88" spans="1:7" ht="16.5" customHeight="1" x14ac:dyDescent="0.25">
      <c r="A88" s="44" t="s">
        <v>12</v>
      </c>
      <c r="G88" s="42"/>
    </row>
    <row r="89" spans="1:7" ht="16.5" customHeight="1" x14ac:dyDescent="0.25">
      <c r="A89" s="44" t="s">
        <v>13</v>
      </c>
      <c r="G89" s="42"/>
    </row>
    <row r="90" spans="1:7" ht="16.5" customHeight="1" x14ac:dyDescent="0.25">
      <c r="A90" s="44" t="s">
        <v>14</v>
      </c>
      <c r="G90" s="42"/>
    </row>
    <row r="91" spans="1:7" ht="15.75" customHeight="1" x14ac:dyDescent="0.25">
      <c r="A91" s="44" t="s">
        <v>15</v>
      </c>
      <c r="G91" s="42"/>
    </row>
    <row r="92" spans="1:7" ht="17.25" customHeight="1" x14ac:dyDescent="0.25">
      <c r="A92" s="44" t="s">
        <v>16</v>
      </c>
      <c r="G92" s="42"/>
    </row>
    <row r="93" spans="1:7" x14ac:dyDescent="0.25">
      <c r="G93" s="42"/>
    </row>
    <row r="94" spans="1:7" x14ac:dyDescent="0.25">
      <c r="G94" s="42"/>
    </row>
  </sheetData>
  <pageMargins left="0.6692913385826772" right="0.39370078740157483" top="0.39370078740157483" bottom="0" header="0" footer="0"/>
  <pageSetup paperSize="9" scale="80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"/>
  <sheetViews>
    <sheetView showGridLines="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5" x14ac:dyDescent="0.25"/>
  <cols>
    <col min="2" max="2" width="16.7109375" customWidth="1"/>
    <col min="6" max="6" width="9.7109375" bestFit="1" customWidth="1"/>
    <col min="7" max="7" width="14.85546875" customWidth="1"/>
  </cols>
  <sheetData>
    <row r="1" spans="1:7" ht="61.5" customHeight="1" x14ac:dyDescent="0.25">
      <c r="A1" s="14" t="s">
        <v>18</v>
      </c>
      <c r="B1" s="14" t="s">
        <v>19</v>
      </c>
      <c r="C1" s="14" t="s">
        <v>20</v>
      </c>
      <c r="D1" s="14" t="s">
        <v>0</v>
      </c>
      <c r="E1" s="14" t="s">
        <v>21</v>
      </c>
      <c r="F1" s="14" t="s">
        <v>2</v>
      </c>
      <c r="G1" s="14" t="s">
        <v>22</v>
      </c>
    </row>
    <row r="2" spans="1:7" x14ac:dyDescent="0.25">
      <c r="A2" s="15">
        <v>0</v>
      </c>
      <c r="B2" s="16">
        <v>12.3583</v>
      </c>
      <c r="C2" s="17">
        <v>1236</v>
      </c>
      <c r="D2" s="17">
        <v>100000</v>
      </c>
      <c r="E2" s="17">
        <v>98866</v>
      </c>
      <c r="F2" s="17">
        <v>7630516</v>
      </c>
      <c r="G2" s="18">
        <v>76.3</v>
      </c>
    </row>
    <row r="3" spans="1:7" x14ac:dyDescent="0.25">
      <c r="A3" s="15">
        <v>1</v>
      </c>
      <c r="B3" s="16">
        <v>0.84099999999999997</v>
      </c>
      <c r="C3" s="17">
        <v>83</v>
      </c>
      <c r="D3" s="17">
        <v>98764</v>
      </c>
      <c r="E3" s="17">
        <v>98723</v>
      </c>
      <c r="F3" s="17">
        <v>7531649</v>
      </c>
      <c r="G3" s="18">
        <v>76.3</v>
      </c>
    </row>
    <row r="4" spans="1:7" x14ac:dyDescent="0.25">
      <c r="A4" s="15">
        <v>2</v>
      </c>
      <c r="B4" s="16">
        <v>0.53800000000000003</v>
      </c>
      <c r="C4" s="17">
        <v>53</v>
      </c>
      <c r="D4" s="17">
        <v>98681</v>
      </c>
      <c r="E4" s="17">
        <v>98655</v>
      </c>
      <c r="F4" s="17">
        <v>7432927</v>
      </c>
      <c r="G4" s="18">
        <v>75.3</v>
      </c>
    </row>
    <row r="5" spans="1:7" x14ac:dyDescent="0.25">
      <c r="A5" s="15">
        <v>3</v>
      </c>
      <c r="B5" s="16">
        <v>0.40699999999999997</v>
      </c>
      <c r="C5" s="17">
        <v>40</v>
      </c>
      <c r="D5" s="17">
        <v>98628</v>
      </c>
      <c r="E5" s="17">
        <v>98608</v>
      </c>
      <c r="F5" s="17">
        <v>7334272</v>
      </c>
      <c r="G5" s="18">
        <v>74.400000000000006</v>
      </c>
    </row>
    <row r="6" spans="1:7" x14ac:dyDescent="0.25">
      <c r="A6" s="15">
        <v>4</v>
      </c>
      <c r="B6" s="16">
        <v>0.33300000000000002</v>
      </c>
      <c r="C6" s="17">
        <v>33</v>
      </c>
      <c r="D6" s="17">
        <v>98588</v>
      </c>
      <c r="E6" s="17">
        <v>98571</v>
      </c>
      <c r="F6" s="17">
        <v>7235664</v>
      </c>
      <c r="G6" s="18">
        <v>73.400000000000006</v>
      </c>
    </row>
    <row r="7" spans="1:7" x14ac:dyDescent="0.25">
      <c r="A7" s="15">
        <v>5</v>
      </c>
      <c r="B7" s="16">
        <v>0.28499999999999998</v>
      </c>
      <c r="C7" s="17">
        <v>28</v>
      </c>
      <c r="D7" s="17">
        <v>98555</v>
      </c>
      <c r="E7" s="17">
        <v>98541</v>
      </c>
      <c r="F7" s="17">
        <v>7137093</v>
      </c>
      <c r="G7" s="18">
        <v>72.400000000000006</v>
      </c>
    </row>
    <row r="8" spans="1:7" x14ac:dyDescent="0.25">
      <c r="A8" s="15">
        <v>6</v>
      </c>
      <c r="B8" s="16">
        <v>0.253</v>
      </c>
      <c r="C8" s="17">
        <v>25</v>
      </c>
      <c r="D8" s="17">
        <v>98527</v>
      </c>
      <c r="E8" s="17">
        <v>98515</v>
      </c>
      <c r="F8" s="17">
        <v>7038552</v>
      </c>
      <c r="G8" s="18">
        <v>71.400000000000006</v>
      </c>
    </row>
    <row r="9" spans="1:7" x14ac:dyDescent="0.25">
      <c r="A9" s="15">
        <v>7</v>
      </c>
      <c r="B9" s="16">
        <v>0.23100000000000001</v>
      </c>
      <c r="C9" s="17">
        <v>23</v>
      </c>
      <c r="D9" s="17">
        <v>98502</v>
      </c>
      <c r="E9" s="17">
        <v>98491</v>
      </c>
      <c r="F9" s="17">
        <v>6940037</v>
      </c>
      <c r="G9" s="18">
        <v>70.5</v>
      </c>
    </row>
    <row r="10" spans="1:7" x14ac:dyDescent="0.25">
      <c r="A10" s="15">
        <v>8</v>
      </c>
      <c r="B10" s="16">
        <v>0.218</v>
      </c>
      <c r="C10" s="17">
        <v>21</v>
      </c>
      <c r="D10" s="17">
        <v>98479</v>
      </c>
      <c r="E10" s="17">
        <v>98469</v>
      </c>
      <c r="F10" s="17">
        <v>6841547</v>
      </c>
      <c r="G10" s="18">
        <v>69.5</v>
      </c>
    </row>
    <row r="11" spans="1:7" x14ac:dyDescent="0.25">
      <c r="A11" s="15">
        <v>9</v>
      </c>
      <c r="B11" s="16">
        <v>0.21299999999999999</v>
      </c>
      <c r="C11" s="17">
        <v>21</v>
      </c>
      <c r="D11" s="17">
        <v>98458</v>
      </c>
      <c r="E11" s="17">
        <v>98447</v>
      </c>
      <c r="F11" s="17">
        <v>6743078</v>
      </c>
      <c r="G11" s="18">
        <v>68.5</v>
      </c>
    </row>
    <row r="12" spans="1:7" x14ac:dyDescent="0.25">
      <c r="A12" s="15">
        <v>10</v>
      </c>
      <c r="B12" s="16">
        <v>0.217</v>
      </c>
      <c r="C12" s="17">
        <v>21</v>
      </c>
      <c r="D12" s="17">
        <v>98437</v>
      </c>
      <c r="E12" s="17">
        <v>98426</v>
      </c>
      <c r="F12" s="17">
        <v>6644631</v>
      </c>
      <c r="G12" s="18">
        <v>67.5</v>
      </c>
    </row>
    <row r="13" spans="1:7" x14ac:dyDescent="0.25">
      <c r="A13" s="15">
        <v>11</v>
      </c>
      <c r="B13" s="16">
        <v>0.23400000000000001</v>
      </c>
      <c r="C13" s="17">
        <v>23</v>
      </c>
      <c r="D13" s="17">
        <v>98415</v>
      </c>
      <c r="E13" s="17">
        <v>98404</v>
      </c>
      <c r="F13" s="17">
        <v>6546205</v>
      </c>
      <c r="G13" s="18">
        <v>66.5</v>
      </c>
    </row>
    <row r="14" spans="1:7" x14ac:dyDescent="0.25">
      <c r="A14" s="15">
        <v>12</v>
      </c>
      <c r="B14" s="16">
        <v>0.26600000000000001</v>
      </c>
      <c r="C14" s="17">
        <v>26</v>
      </c>
      <c r="D14" s="17">
        <v>98392</v>
      </c>
      <c r="E14" s="17">
        <v>98379</v>
      </c>
      <c r="F14" s="17">
        <v>6447801</v>
      </c>
      <c r="G14" s="18">
        <v>65.5</v>
      </c>
    </row>
    <row r="15" spans="1:7" x14ac:dyDescent="0.25">
      <c r="A15" s="15">
        <v>13</v>
      </c>
      <c r="B15" s="16">
        <v>0.32200000000000001</v>
      </c>
      <c r="C15" s="17">
        <v>32</v>
      </c>
      <c r="D15" s="17">
        <v>98366</v>
      </c>
      <c r="E15" s="17">
        <v>98350</v>
      </c>
      <c r="F15" s="17">
        <v>6349421</v>
      </c>
      <c r="G15" s="18">
        <v>64.5</v>
      </c>
    </row>
    <row r="16" spans="1:7" x14ac:dyDescent="0.25">
      <c r="A16" s="15">
        <v>14</v>
      </c>
      <c r="B16" s="16">
        <v>0.41099999999999998</v>
      </c>
      <c r="C16" s="17">
        <v>40</v>
      </c>
      <c r="D16" s="17">
        <v>98335</v>
      </c>
      <c r="E16" s="17">
        <v>98314</v>
      </c>
      <c r="F16" s="17">
        <v>6251071</v>
      </c>
      <c r="G16" s="18">
        <v>63.6</v>
      </c>
    </row>
    <row r="17" spans="1:7" x14ac:dyDescent="0.25">
      <c r="A17" s="15">
        <v>15</v>
      </c>
      <c r="B17" s="16">
        <v>0.69499999999999995</v>
      </c>
      <c r="C17" s="17">
        <v>68</v>
      </c>
      <c r="D17" s="17">
        <v>98294</v>
      </c>
      <c r="E17" s="17">
        <v>98260</v>
      </c>
      <c r="F17" s="17">
        <v>6152756</v>
      </c>
      <c r="G17" s="18">
        <v>62.6</v>
      </c>
    </row>
    <row r="18" spans="1:7" x14ac:dyDescent="0.25">
      <c r="A18" s="15">
        <v>16</v>
      </c>
      <c r="B18" s="16">
        <v>0.86599999999999999</v>
      </c>
      <c r="C18" s="17">
        <v>85</v>
      </c>
      <c r="D18" s="17">
        <v>98226</v>
      </c>
      <c r="E18" s="17">
        <v>98183</v>
      </c>
      <c r="F18" s="17">
        <v>6054496</v>
      </c>
      <c r="G18" s="18">
        <v>61.6</v>
      </c>
    </row>
    <row r="19" spans="1:7" x14ac:dyDescent="0.25">
      <c r="A19" s="15">
        <v>17</v>
      </c>
      <c r="B19" s="16">
        <v>1.0189999999999999</v>
      </c>
      <c r="C19" s="17">
        <v>100</v>
      </c>
      <c r="D19" s="17">
        <v>98141</v>
      </c>
      <c r="E19" s="17">
        <v>98091</v>
      </c>
      <c r="F19" s="17">
        <v>5956313</v>
      </c>
      <c r="G19" s="18">
        <v>60.7</v>
      </c>
    </row>
    <row r="20" spans="1:7" x14ac:dyDescent="0.25">
      <c r="A20" s="15">
        <v>18</v>
      </c>
      <c r="B20" s="16">
        <v>1.1379999999999999</v>
      </c>
      <c r="C20" s="17">
        <v>112</v>
      </c>
      <c r="D20" s="17">
        <v>98041</v>
      </c>
      <c r="E20" s="17">
        <v>97985</v>
      </c>
      <c r="F20" s="17">
        <v>5858222</v>
      </c>
      <c r="G20" s="18">
        <v>59.8</v>
      </c>
    </row>
    <row r="21" spans="1:7" x14ac:dyDescent="0.25">
      <c r="A21" s="15">
        <v>19</v>
      </c>
      <c r="B21" s="16">
        <v>1.2290000000000001</v>
      </c>
      <c r="C21" s="17">
        <v>120</v>
      </c>
      <c r="D21" s="17">
        <v>97929</v>
      </c>
      <c r="E21" s="17">
        <v>97869</v>
      </c>
      <c r="F21" s="17">
        <v>5760237</v>
      </c>
      <c r="G21" s="18">
        <v>58.8</v>
      </c>
    </row>
    <row r="22" spans="1:7" x14ac:dyDescent="0.25">
      <c r="A22" s="15">
        <v>20</v>
      </c>
      <c r="B22" s="16">
        <v>1.32</v>
      </c>
      <c r="C22" s="17">
        <v>129</v>
      </c>
      <c r="D22" s="17">
        <v>97809</v>
      </c>
      <c r="E22" s="17">
        <v>97744</v>
      </c>
      <c r="F22" s="17">
        <v>5662368</v>
      </c>
      <c r="G22" s="18">
        <v>57.9</v>
      </c>
    </row>
    <row r="23" spans="1:7" x14ac:dyDescent="0.25">
      <c r="A23" s="15">
        <v>21</v>
      </c>
      <c r="B23" s="16">
        <v>1.41</v>
      </c>
      <c r="C23" s="17">
        <v>138</v>
      </c>
      <c r="D23" s="17">
        <v>97680</v>
      </c>
      <c r="E23" s="17">
        <v>97611</v>
      </c>
      <c r="F23" s="17">
        <v>5564623</v>
      </c>
      <c r="G23" s="18">
        <v>57</v>
      </c>
    </row>
    <row r="24" spans="1:7" x14ac:dyDescent="0.25">
      <c r="A24" s="15">
        <v>22</v>
      </c>
      <c r="B24" s="16">
        <v>1.4710000000000001</v>
      </c>
      <c r="C24" s="17">
        <v>144</v>
      </c>
      <c r="D24" s="17">
        <v>97542</v>
      </c>
      <c r="E24" s="17">
        <v>97470</v>
      </c>
      <c r="F24" s="17">
        <v>5467013</v>
      </c>
      <c r="G24" s="18">
        <v>56</v>
      </c>
    </row>
    <row r="25" spans="1:7" x14ac:dyDescent="0.25">
      <c r="A25" s="15">
        <v>23</v>
      </c>
      <c r="B25" s="16">
        <v>1.4970000000000001</v>
      </c>
      <c r="C25" s="17">
        <v>146</v>
      </c>
      <c r="D25" s="17">
        <v>97399</v>
      </c>
      <c r="E25" s="17">
        <v>97326</v>
      </c>
      <c r="F25" s="17">
        <v>5369542</v>
      </c>
      <c r="G25" s="18">
        <v>55.1</v>
      </c>
    </row>
    <row r="26" spans="1:7" x14ac:dyDescent="0.25">
      <c r="A26" s="15">
        <v>24</v>
      </c>
      <c r="B26" s="16">
        <v>1.4970000000000001</v>
      </c>
      <c r="C26" s="17">
        <v>146</v>
      </c>
      <c r="D26" s="17">
        <v>97253</v>
      </c>
      <c r="E26" s="17">
        <v>97180</v>
      </c>
      <c r="F26" s="17">
        <v>5272217</v>
      </c>
      <c r="G26" s="18">
        <v>54.2</v>
      </c>
    </row>
    <row r="27" spans="1:7" x14ac:dyDescent="0.25">
      <c r="A27" s="15">
        <v>25</v>
      </c>
      <c r="B27" s="16">
        <v>1.4850000000000001</v>
      </c>
      <c r="C27" s="17">
        <v>144</v>
      </c>
      <c r="D27" s="17">
        <v>97107</v>
      </c>
      <c r="E27" s="17">
        <v>97035</v>
      </c>
      <c r="F27" s="17">
        <v>5175037</v>
      </c>
      <c r="G27" s="18">
        <v>53.3</v>
      </c>
    </row>
    <row r="28" spans="1:7" x14ac:dyDescent="0.25">
      <c r="A28" s="15">
        <v>26</v>
      </c>
      <c r="B28" s="16">
        <v>1.4770000000000001</v>
      </c>
      <c r="C28" s="17">
        <v>143</v>
      </c>
      <c r="D28" s="17">
        <v>96963</v>
      </c>
      <c r="E28" s="17">
        <v>96891</v>
      </c>
      <c r="F28" s="17">
        <v>5078002</v>
      </c>
      <c r="G28" s="18">
        <v>52.4</v>
      </c>
    </row>
    <row r="29" spans="1:7" x14ac:dyDescent="0.25">
      <c r="A29" s="15">
        <v>27</v>
      </c>
      <c r="B29" s="16">
        <v>1.4810000000000001</v>
      </c>
      <c r="C29" s="17">
        <v>143</v>
      </c>
      <c r="D29" s="17">
        <v>96820</v>
      </c>
      <c r="E29" s="17">
        <v>96748</v>
      </c>
      <c r="F29" s="17">
        <v>4981110</v>
      </c>
      <c r="G29" s="18">
        <v>51.4</v>
      </c>
    </row>
    <row r="30" spans="1:7" x14ac:dyDescent="0.25">
      <c r="A30" s="15">
        <v>28</v>
      </c>
      <c r="B30" s="16">
        <v>1.506</v>
      </c>
      <c r="C30" s="17">
        <v>146</v>
      </c>
      <c r="D30" s="17">
        <v>96676</v>
      </c>
      <c r="E30" s="17">
        <v>96604</v>
      </c>
      <c r="F30" s="17">
        <v>4884362</v>
      </c>
      <c r="G30" s="18">
        <v>50.5</v>
      </c>
    </row>
    <row r="31" spans="1:7" x14ac:dyDescent="0.25">
      <c r="A31" s="15">
        <v>29</v>
      </c>
      <c r="B31" s="16">
        <v>1.5469999999999999</v>
      </c>
      <c r="C31" s="17">
        <v>149</v>
      </c>
      <c r="D31" s="17">
        <v>96531</v>
      </c>
      <c r="E31" s="17">
        <v>96456</v>
      </c>
      <c r="F31" s="17">
        <v>4787758</v>
      </c>
      <c r="G31" s="18">
        <v>49.6</v>
      </c>
    </row>
    <row r="32" spans="1:7" x14ac:dyDescent="0.25">
      <c r="A32" s="15">
        <v>30</v>
      </c>
      <c r="B32" s="16">
        <v>1.5940000000000001</v>
      </c>
      <c r="C32" s="17">
        <v>154</v>
      </c>
      <c r="D32" s="17">
        <v>96382</v>
      </c>
      <c r="E32" s="17">
        <v>96305</v>
      </c>
      <c r="F32" s="17">
        <v>4691302</v>
      </c>
      <c r="G32" s="18">
        <v>48.7</v>
      </c>
    </row>
    <row r="33" spans="1:7" x14ac:dyDescent="0.25">
      <c r="A33" s="15">
        <v>31</v>
      </c>
      <c r="B33" s="16">
        <v>1.6419999999999999</v>
      </c>
      <c r="C33" s="17">
        <v>158</v>
      </c>
      <c r="D33" s="17">
        <v>96228</v>
      </c>
      <c r="E33" s="17">
        <v>96149</v>
      </c>
      <c r="F33" s="17">
        <v>4594997</v>
      </c>
      <c r="G33" s="18">
        <v>47.8</v>
      </c>
    </row>
    <row r="34" spans="1:7" x14ac:dyDescent="0.25">
      <c r="A34" s="15">
        <v>32</v>
      </c>
      <c r="B34" s="16">
        <v>1.694</v>
      </c>
      <c r="C34" s="17">
        <v>163</v>
      </c>
      <c r="D34" s="17">
        <v>96070</v>
      </c>
      <c r="E34" s="17">
        <v>95989</v>
      </c>
      <c r="F34" s="17">
        <v>4498848</v>
      </c>
      <c r="G34" s="18">
        <v>46.8</v>
      </c>
    </row>
    <row r="35" spans="1:7" x14ac:dyDescent="0.25">
      <c r="A35" s="15">
        <v>33</v>
      </c>
      <c r="B35" s="16">
        <v>1.75</v>
      </c>
      <c r="C35" s="17">
        <v>168</v>
      </c>
      <c r="D35" s="17">
        <v>95907</v>
      </c>
      <c r="E35" s="17">
        <v>95823</v>
      </c>
      <c r="F35" s="17">
        <v>4402860</v>
      </c>
      <c r="G35" s="18">
        <v>45.9</v>
      </c>
    </row>
    <row r="36" spans="1:7" x14ac:dyDescent="0.25">
      <c r="A36" s="15">
        <v>34</v>
      </c>
      <c r="B36" s="16">
        <v>1.8120000000000001</v>
      </c>
      <c r="C36" s="17">
        <v>173</v>
      </c>
      <c r="D36" s="17">
        <v>95739</v>
      </c>
      <c r="E36" s="17">
        <v>95653</v>
      </c>
      <c r="F36" s="17">
        <v>4307037</v>
      </c>
      <c r="G36" s="18">
        <v>45</v>
      </c>
    </row>
    <row r="37" spans="1:7" x14ac:dyDescent="0.25">
      <c r="A37" s="15">
        <v>35</v>
      </c>
      <c r="B37" s="16">
        <v>1.8839999999999999</v>
      </c>
      <c r="C37" s="17">
        <v>180</v>
      </c>
      <c r="D37" s="17">
        <v>95566</v>
      </c>
      <c r="E37" s="17">
        <v>95476</v>
      </c>
      <c r="F37" s="17">
        <v>4211384</v>
      </c>
      <c r="G37" s="18">
        <v>44.1</v>
      </c>
    </row>
    <row r="38" spans="1:7" x14ac:dyDescent="0.25">
      <c r="A38" s="15">
        <v>36</v>
      </c>
      <c r="B38" s="16">
        <v>1.9690000000000001</v>
      </c>
      <c r="C38" s="17">
        <v>188</v>
      </c>
      <c r="D38" s="17">
        <v>95386</v>
      </c>
      <c r="E38" s="17">
        <v>95292</v>
      </c>
      <c r="F38" s="17">
        <v>4115908</v>
      </c>
      <c r="G38" s="18">
        <v>43.2</v>
      </c>
    </row>
    <row r="39" spans="1:7" x14ac:dyDescent="0.25">
      <c r="A39" s="15">
        <v>37</v>
      </c>
      <c r="B39" s="16">
        <v>2.0649999999999999</v>
      </c>
      <c r="C39" s="17">
        <v>197</v>
      </c>
      <c r="D39" s="17">
        <v>95198</v>
      </c>
      <c r="E39" s="17">
        <v>95100</v>
      </c>
      <c r="F39" s="17">
        <v>4020616</v>
      </c>
      <c r="G39" s="18">
        <v>42.2</v>
      </c>
    </row>
    <row r="40" spans="1:7" x14ac:dyDescent="0.25">
      <c r="A40" s="15">
        <v>38</v>
      </c>
      <c r="B40" s="16">
        <v>2.1739999999999999</v>
      </c>
      <c r="C40" s="17">
        <v>207</v>
      </c>
      <c r="D40" s="17">
        <v>95001</v>
      </c>
      <c r="E40" s="17">
        <v>94898</v>
      </c>
      <c r="F40" s="17">
        <v>3925517</v>
      </c>
      <c r="G40" s="18">
        <v>41.3</v>
      </c>
    </row>
    <row r="41" spans="1:7" x14ac:dyDescent="0.25">
      <c r="A41" s="15">
        <v>39</v>
      </c>
      <c r="B41" s="16">
        <v>2.298</v>
      </c>
      <c r="C41" s="17">
        <v>218</v>
      </c>
      <c r="D41" s="17">
        <v>94795</v>
      </c>
      <c r="E41" s="17">
        <v>94686</v>
      </c>
      <c r="F41" s="17">
        <v>3830618</v>
      </c>
      <c r="G41" s="18">
        <v>40.4</v>
      </c>
    </row>
    <row r="42" spans="1:7" x14ac:dyDescent="0.25">
      <c r="A42" s="15">
        <v>40</v>
      </c>
      <c r="B42" s="16">
        <v>2.4350000000000001</v>
      </c>
      <c r="C42" s="17">
        <v>230</v>
      </c>
      <c r="D42" s="17">
        <v>94577</v>
      </c>
      <c r="E42" s="17">
        <v>94462</v>
      </c>
      <c r="F42" s="17">
        <v>3735932</v>
      </c>
      <c r="G42" s="18">
        <v>39.5</v>
      </c>
    </row>
    <row r="43" spans="1:7" x14ac:dyDescent="0.25">
      <c r="A43" s="15">
        <v>41</v>
      </c>
      <c r="B43" s="16">
        <v>2.59</v>
      </c>
      <c r="C43" s="17">
        <v>244</v>
      </c>
      <c r="D43" s="17">
        <v>94347</v>
      </c>
      <c r="E43" s="17">
        <v>94225</v>
      </c>
      <c r="F43" s="17">
        <v>3641471</v>
      </c>
      <c r="G43" s="18">
        <v>38.6</v>
      </c>
    </row>
    <row r="44" spans="1:7" x14ac:dyDescent="0.25">
      <c r="A44" s="15">
        <v>42</v>
      </c>
      <c r="B44" s="16">
        <v>2.7690000000000001</v>
      </c>
      <c r="C44" s="17">
        <v>261</v>
      </c>
      <c r="D44" s="17">
        <v>94102</v>
      </c>
      <c r="E44" s="17">
        <v>93972</v>
      </c>
      <c r="F44" s="17">
        <v>3547246</v>
      </c>
      <c r="G44" s="18">
        <v>37.700000000000003</v>
      </c>
    </row>
    <row r="45" spans="1:7" x14ac:dyDescent="0.25">
      <c r="A45" s="15">
        <v>43</v>
      </c>
      <c r="B45" s="16">
        <v>2.976</v>
      </c>
      <c r="C45" s="17">
        <v>279</v>
      </c>
      <c r="D45" s="17">
        <v>93842</v>
      </c>
      <c r="E45" s="17">
        <v>93702</v>
      </c>
      <c r="F45" s="17">
        <v>3453274</v>
      </c>
      <c r="G45" s="18">
        <v>36.799999999999997</v>
      </c>
    </row>
    <row r="46" spans="1:7" x14ac:dyDescent="0.25">
      <c r="A46" s="15">
        <v>44</v>
      </c>
      <c r="B46" s="16">
        <v>3.2090000000000001</v>
      </c>
      <c r="C46" s="17">
        <v>300</v>
      </c>
      <c r="D46" s="17">
        <v>93562</v>
      </c>
      <c r="E46" s="17">
        <v>93412</v>
      </c>
      <c r="F46" s="17">
        <v>3359572</v>
      </c>
      <c r="G46" s="18">
        <v>35.9</v>
      </c>
    </row>
    <row r="47" spans="1:7" x14ac:dyDescent="0.25">
      <c r="A47" s="15">
        <v>45</v>
      </c>
      <c r="B47" s="16">
        <v>3.464</v>
      </c>
      <c r="C47" s="17">
        <v>323</v>
      </c>
      <c r="D47" s="17">
        <v>93262</v>
      </c>
      <c r="E47" s="17">
        <v>93101</v>
      </c>
      <c r="F47" s="17">
        <v>3266159</v>
      </c>
      <c r="G47" s="18">
        <v>35</v>
      </c>
    </row>
    <row r="48" spans="1:7" x14ac:dyDescent="0.25">
      <c r="A48" s="15">
        <v>46</v>
      </c>
      <c r="B48" s="16">
        <v>3.7389999999999999</v>
      </c>
      <c r="C48" s="17">
        <v>347</v>
      </c>
      <c r="D48" s="17">
        <v>92939</v>
      </c>
      <c r="E48" s="17">
        <v>92765</v>
      </c>
      <c r="F48" s="17">
        <v>3173059</v>
      </c>
      <c r="G48" s="18">
        <v>34.1</v>
      </c>
    </row>
    <row r="49" spans="1:7" x14ac:dyDescent="0.25">
      <c r="A49" s="15">
        <v>47</v>
      </c>
      <c r="B49" s="16">
        <v>4.0330000000000004</v>
      </c>
      <c r="C49" s="17">
        <v>373</v>
      </c>
      <c r="D49" s="17">
        <v>92592</v>
      </c>
      <c r="E49" s="17">
        <v>92405</v>
      </c>
      <c r="F49" s="17">
        <v>3080293</v>
      </c>
      <c r="G49" s="18">
        <v>33.299999999999997</v>
      </c>
    </row>
    <row r="50" spans="1:7" x14ac:dyDescent="0.25">
      <c r="A50" s="15">
        <v>48</v>
      </c>
      <c r="B50" s="16">
        <v>4.3449999999999998</v>
      </c>
      <c r="C50" s="17">
        <v>401</v>
      </c>
      <c r="D50" s="17">
        <v>92218</v>
      </c>
      <c r="E50" s="17">
        <v>92018</v>
      </c>
      <c r="F50" s="17">
        <v>2987888</v>
      </c>
      <c r="G50" s="18">
        <v>32.4</v>
      </c>
    </row>
    <row r="51" spans="1:7" x14ac:dyDescent="0.25">
      <c r="A51" s="15">
        <v>49</v>
      </c>
      <c r="B51" s="16">
        <v>4.6779999999999999</v>
      </c>
      <c r="C51" s="17">
        <v>430</v>
      </c>
      <c r="D51" s="17">
        <v>91818</v>
      </c>
      <c r="E51" s="17">
        <v>91603</v>
      </c>
      <c r="F51" s="17">
        <v>2895870</v>
      </c>
      <c r="G51" s="18">
        <v>31.5</v>
      </c>
    </row>
    <row r="52" spans="1:7" x14ac:dyDescent="0.25">
      <c r="A52" s="15">
        <v>50</v>
      </c>
      <c r="B52" s="16">
        <v>5.0380000000000003</v>
      </c>
      <c r="C52" s="17">
        <v>460</v>
      </c>
      <c r="D52" s="17">
        <v>91388</v>
      </c>
      <c r="E52" s="17">
        <v>91158</v>
      </c>
      <c r="F52" s="17">
        <v>2804268</v>
      </c>
      <c r="G52" s="18">
        <v>30.7</v>
      </c>
    </row>
    <row r="53" spans="1:7" x14ac:dyDescent="0.25">
      <c r="A53" s="15">
        <v>51</v>
      </c>
      <c r="B53" s="16">
        <v>5.4249999999999998</v>
      </c>
      <c r="C53" s="17">
        <v>493</v>
      </c>
      <c r="D53" s="17">
        <v>90928</v>
      </c>
      <c r="E53" s="17">
        <v>90681</v>
      </c>
      <c r="F53" s="17">
        <v>2713110</v>
      </c>
      <c r="G53" s="18">
        <v>29.8</v>
      </c>
    </row>
    <row r="54" spans="1:7" x14ac:dyDescent="0.25">
      <c r="A54" s="15">
        <v>52</v>
      </c>
      <c r="B54" s="16">
        <v>5.8369999999999997</v>
      </c>
      <c r="C54" s="17">
        <v>528</v>
      </c>
      <c r="D54" s="17">
        <v>90434</v>
      </c>
      <c r="E54" s="17">
        <v>90170</v>
      </c>
      <c r="F54" s="17">
        <v>2622429</v>
      </c>
      <c r="G54" s="18">
        <v>29</v>
      </c>
    </row>
    <row r="55" spans="1:7" x14ac:dyDescent="0.25">
      <c r="A55" s="15">
        <v>53</v>
      </c>
      <c r="B55" s="16">
        <v>6.274</v>
      </c>
      <c r="C55" s="17">
        <v>564</v>
      </c>
      <c r="D55" s="17">
        <v>89906</v>
      </c>
      <c r="E55" s="17">
        <v>89624</v>
      </c>
      <c r="F55" s="17">
        <v>2532259</v>
      </c>
      <c r="G55" s="18">
        <v>28.2</v>
      </c>
    </row>
    <row r="56" spans="1:7" x14ac:dyDescent="0.25">
      <c r="A56" s="15">
        <v>54</v>
      </c>
      <c r="B56" s="16">
        <v>6.7409999999999997</v>
      </c>
      <c r="C56" s="17">
        <v>602</v>
      </c>
      <c r="D56" s="17">
        <v>89342</v>
      </c>
      <c r="E56" s="17">
        <v>89041</v>
      </c>
      <c r="F56" s="17">
        <v>2442634</v>
      </c>
      <c r="G56" s="18">
        <v>27.3</v>
      </c>
    </row>
    <row r="57" spans="1:7" x14ac:dyDescent="0.25">
      <c r="A57" s="15">
        <v>55</v>
      </c>
      <c r="B57" s="16">
        <v>7.2469999999999999</v>
      </c>
      <c r="C57" s="17">
        <v>643</v>
      </c>
      <c r="D57" s="17">
        <v>88740</v>
      </c>
      <c r="E57" s="17">
        <v>88419</v>
      </c>
      <c r="F57" s="17">
        <v>2353593</v>
      </c>
      <c r="G57" s="18">
        <v>26.5</v>
      </c>
    </row>
    <row r="58" spans="1:7" x14ac:dyDescent="0.25">
      <c r="A58" s="15">
        <v>56</v>
      </c>
      <c r="B58" s="16">
        <v>7.7939999999999996</v>
      </c>
      <c r="C58" s="17">
        <v>687</v>
      </c>
      <c r="D58" s="17">
        <v>88097</v>
      </c>
      <c r="E58" s="17">
        <v>87754</v>
      </c>
      <c r="F58" s="17">
        <v>2265174</v>
      </c>
      <c r="G58" s="18">
        <v>25.7</v>
      </c>
    </row>
    <row r="59" spans="1:7" x14ac:dyDescent="0.25">
      <c r="A59" s="15">
        <v>57</v>
      </c>
      <c r="B59" s="16">
        <v>8.3719999999999999</v>
      </c>
      <c r="C59" s="17">
        <v>732</v>
      </c>
      <c r="D59" s="17">
        <v>87410</v>
      </c>
      <c r="E59" s="17">
        <v>87044</v>
      </c>
      <c r="F59" s="17">
        <v>2177421</v>
      </c>
      <c r="G59" s="18">
        <v>24.9</v>
      </c>
    </row>
    <row r="60" spans="1:7" x14ac:dyDescent="0.25">
      <c r="A60" s="15">
        <v>58</v>
      </c>
      <c r="B60" s="16">
        <v>8.9809999999999999</v>
      </c>
      <c r="C60" s="17">
        <v>778</v>
      </c>
      <c r="D60" s="17">
        <v>86679</v>
      </c>
      <c r="E60" s="17">
        <v>86289</v>
      </c>
      <c r="F60" s="17">
        <v>2090376</v>
      </c>
      <c r="G60" s="18">
        <v>24.1</v>
      </c>
    </row>
    <row r="61" spans="1:7" x14ac:dyDescent="0.25">
      <c r="A61" s="15">
        <v>59</v>
      </c>
      <c r="B61" s="16">
        <v>9.6319999999999997</v>
      </c>
      <c r="C61" s="17">
        <v>827</v>
      </c>
      <c r="D61" s="17">
        <v>85900</v>
      </c>
      <c r="E61" s="17">
        <v>85486</v>
      </c>
      <c r="F61" s="17">
        <v>2004087</v>
      </c>
      <c r="G61" s="18">
        <v>23.3</v>
      </c>
    </row>
    <row r="62" spans="1:7" x14ac:dyDescent="0.25">
      <c r="A62" s="15">
        <v>60</v>
      </c>
      <c r="B62" s="16">
        <v>10.337</v>
      </c>
      <c r="C62" s="17">
        <v>879</v>
      </c>
      <c r="D62" s="17">
        <v>85073</v>
      </c>
      <c r="E62" s="17">
        <v>84633</v>
      </c>
      <c r="F62" s="17">
        <v>1918600</v>
      </c>
      <c r="G62" s="18">
        <v>22.6</v>
      </c>
    </row>
    <row r="63" spans="1:7" x14ac:dyDescent="0.25">
      <c r="A63" s="15">
        <v>61</v>
      </c>
      <c r="B63" s="16">
        <v>11.115</v>
      </c>
      <c r="C63" s="17">
        <v>936</v>
      </c>
      <c r="D63" s="17">
        <v>84193</v>
      </c>
      <c r="E63" s="17">
        <v>83725</v>
      </c>
      <c r="F63" s="17">
        <v>1833968</v>
      </c>
      <c r="G63" s="18">
        <v>21.8</v>
      </c>
    </row>
    <row r="64" spans="1:7" x14ac:dyDescent="0.25">
      <c r="A64" s="15">
        <v>62</v>
      </c>
      <c r="B64" s="16">
        <v>11.98</v>
      </c>
      <c r="C64" s="17">
        <v>997</v>
      </c>
      <c r="D64" s="17">
        <v>83257</v>
      </c>
      <c r="E64" s="17">
        <v>82759</v>
      </c>
      <c r="F64" s="17">
        <v>1750242</v>
      </c>
      <c r="G64" s="18">
        <v>21</v>
      </c>
    </row>
    <row r="65" spans="1:7" x14ac:dyDescent="0.25">
      <c r="A65" s="15">
        <v>63</v>
      </c>
      <c r="B65" s="16">
        <v>12.946</v>
      </c>
      <c r="C65" s="17">
        <v>1065</v>
      </c>
      <c r="D65" s="17">
        <v>82260</v>
      </c>
      <c r="E65" s="17">
        <v>81728</v>
      </c>
      <c r="F65" s="17">
        <v>1667484</v>
      </c>
      <c r="G65" s="18">
        <v>20.3</v>
      </c>
    </row>
    <row r="66" spans="1:7" x14ac:dyDescent="0.25">
      <c r="A66" s="15">
        <v>64</v>
      </c>
      <c r="B66" s="16">
        <v>14.018000000000001</v>
      </c>
      <c r="C66" s="17">
        <v>1138</v>
      </c>
      <c r="D66" s="17">
        <v>81195</v>
      </c>
      <c r="E66" s="17">
        <v>80626</v>
      </c>
      <c r="F66" s="17">
        <v>1585756</v>
      </c>
      <c r="G66" s="18">
        <v>19.5</v>
      </c>
    </row>
    <row r="67" spans="1:7" x14ac:dyDescent="0.25">
      <c r="A67" s="15">
        <v>65</v>
      </c>
      <c r="B67" s="16">
        <v>15.176</v>
      </c>
      <c r="C67" s="17">
        <v>1215</v>
      </c>
      <c r="D67" s="17">
        <v>80057</v>
      </c>
      <c r="E67" s="17">
        <v>79449</v>
      </c>
      <c r="F67" s="17">
        <v>1505130</v>
      </c>
      <c r="G67" s="18">
        <v>18.8</v>
      </c>
    </row>
    <row r="68" spans="1:7" x14ac:dyDescent="0.25">
      <c r="A68" s="15">
        <v>66</v>
      </c>
      <c r="B68" s="16">
        <v>16.440000000000001</v>
      </c>
      <c r="C68" s="17">
        <v>1296</v>
      </c>
      <c r="D68" s="17">
        <v>78842</v>
      </c>
      <c r="E68" s="17">
        <v>78194</v>
      </c>
      <c r="F68" s="17">
        <v>1425681</v>
      </c>
      <c r="G68" s="18">
        <v>18.100000000000001</v>
      </c>
    </row>
    <row r="69" spans="1:7" x14ac:dyDescent="0.25">
      <c r="A69" s="15">
        <v>67</v>
      </c>
      <c r="B69" s="16">
        <v>17.864000000000001</v>
      </c>
      <c r="C69" s="17">
        <v>1385</v>
      </c>
      <c r="D69" s="17">
        <v>77546</v>
      </c>
      <c r="E69" s="17">
        <v>76853</v>
      </c>
      <c r="F69" s="17">
        <v>1347487</v>
      </c>
      <c r="G69" s="18">
        <v>17.399999999999999</v>
      </c>
    </row>
    <row r="70" spans="1:7" x14ac:dyDescent="0.25">
      <c r="A70" s="15">
        <v>68</v>
      </c>
      <c r="B70" s="16">
        <v>19.475000000000001</v>
      </c>
      <c r="C70" s="17">
        <v>1483</v>
      </c>
      <c r="D70" s="17">
        <v>76160</v>
      </c>
      <c r="E70" s="17">
        <v>75419</v>
      </c>
      <c r="F70" s="17">
        <v>1270634</v>
      </c>
      <c r="G70" s="18">
        <v>16.7</v>
      </c>
    </row>
    <row r="71" spans="1:7" x14ac:dyDescent="0.25">
      <c r="A71" s="15">
        <v>69</v>
      </c>
      <c r="B71" s="16">
        <v>21.271000000000001</v>
      </c>
      <c r="C71" s="17">
        <v>1588</v>
      </c>
      <c r="D71" s="17">
        <v>74677</v>
      </c>
      <c r="E71" s="17">
        <v>73883</v>
      </c>
      <c r="F71" s="17">
        <v>1195215</v>
      </c>
      <c r="G71" s="18">
        <v>16</v>
      </c>
    </row>
    <row r="72" spans="1:7" x14ac:dyDescent="0.25">
      <c r="A72" s="15">
        <v>70</v>
      </c>
      <c r="B72" s="16">
        <v>23.209</v>
      </c>
      <c r="C72" s="17">
        <v>1696</v>
      </c>
      <c r="D72" s="17">
        <v>73089</v>
      </c>
      <c r="E72" s="17">
        <v>72241</v>
      </c>
      <c r="F72" s="17">
        <v>1121332</v>
      </c>
      <c r="G72" s="18">
        <v>15.3</v>
      </c>
    </row>
    <row r="73" spans="1:7" x14ac:dyDescent="0.25">
      <c r="A73" s="15">
        <v>71</v>
      </c>
      <c r="B73" s="16">
        <v>25.292000000000002</v>
      </c>
      <c r="C73" s="17">
        <v>1806</v>
      </c>
      <c r="D73" s="17">
        <v>71392</v>
      </c>
      <c r="E73" s="17">
        <v>70490</v>
      </c>
      <c r="F73" s="17">
        <v>1049091</v>
      </c>
      <c r="G73" s="18">
        <v>14.7</v>
      </c>
    </row>
    <row r="74" spans="1:7" x14ac:dyDescent="0.25">
      <c r="A74" s="15">
        <v>72</v>
      </c>
      <c r="B74" s="16">
        <v>27.584</v>
      </c>
      <c r="C74" s="17">
        <v>1919</v>
      </c>
      <c r="D74" s="17">
        <v>69587</v>
      </c>
      <c r="E74" s="17">
        <v>68627</v>
      </c>
      <c r="F74" s="17">
        <v>978602</v>
      </c>
      <c r="G74" s="18">
        <v>14.1</v>
      </c>
    </row>
    <row r="75" spans="1:7" x14ac:dyDescent="0.25">
      <c r="A75" s="15">
        <v>73</v>
      </c>
      <c r="B75" s="16">
        <v>30.113</v>
      </c>
      <c r="C75" s="17">
        <v>2038</v>
      </c>
      <c r="D75" s="17">
        <v>67667</v>
      </c>
      <c r="E75" s="17">
        <v>66648</v>
      </c>
      <c r="F75" s="17">
        <v>909975</v>
      </c>
      <c r="G75" s="18">
        <v>13.4</v>
      </c>
    </row>
    <row r="76" spans="1:7" x14ac:dyDescent="0.25">
      <c r="A76" s="15">
        <v>74</v>
      </c>
      <c r="B76" s="16">
        <v>32.883000000000003</v>
      </c>
      <c r="C76" s="17">
        <v>2158</v>
      </c>
      <c r="D76" s="17">
        <v>65630</v>
      </c>
      <c r="E76" s="17">
        <v>64551</v>
      </c>
      <c r="F76" s="17">
        <v>843326</v>
      </c>
      <c r="G76" s="18">
        <v>12.8</v>
      </c>
    </row>
    <row r="77" spans="1:7" x14ac:dyDescent="0.25">
      <c r="A77" s="15">
        <v>75</v>
      </c>
      <c r="B77" s="16">
        <v>35.857999999999997</v>
      </c>
      <c r="C77" s="17">
        <v>2276</v>
      </c>
      <c r="D77" s="17">
        <v>63471</v>
      </c>
      <c r="E77" s="17">
        <v>62334</v>
      </c>
      <c r="F77" s="17">
        <v>778776</v>
      </c>
      <c r="G77" s="18">
        <v>12.3</v>
      </c>
    </row>
    <row r="78" spans="1:7" x14ac:dyDescent="0.25">
      <c r="A78" s="15">
        <v>76</v>
      </c>
      <c r="B78" s="16">
        <v>39.055</v>
      </c>
      <c r="C78" s="17">
        <v>2390</v>
      </c>
      <c r="D78" s="17">
        <v>61196</v>
      </c>
      <c r="E78" s="17">
        <v>60001</v>
      </c>
      <c r="F78" s="17">
        <v>716442</v>
      </c>
      <c r="G78" s="18">
        <v>11.7</v>
      </c>
    </row>
    <row r="79" spans="1:7" x14ac:dyDescent="0.25">
      <c r="A79" s="15">
        <v>77</v>
      </c>
      <c r="B79" s="16">
        <v>42.552</v>
      </c>
      <c r="C79" s="17">
        <v>2502</v>
      </c>
      <c r="D79" s="17">
        <v>58806</v>
      </c>
      <c r="E79" s="17">
        <v>57554</v>
      </c>
      <c r="F79" s="17">
        <v>656442</v>
      </c>
      <c r="G79" s="18">
        <v>11.2</v>
      </c>
    </row>
    <row r="80" spans="1:7" x14ac:dyDescent="0.25">
      <c r="A80" s="15">
        <v>78</v>
      </c>
      <c r="B80" s="16">
        <v>46.396999999999998</v>
      </c>
      <c r="C80" s="17">
        <v>2612</v>
      </c>
      <c r="D80" s="17">
        <v>56303</v>
      </c>
      <c r="E80" s="17">
        <v>54997</v>
      </c>
      <c r="F80" s="17">
        <v>598887</v>
      </c>
      <c r="G80" s="18">
        <v>10.6</v>
      </c>
    </row>
    <row r="81" spans="1:7" x14ac:dyDescent="0.25">
      <c r="A81" s="15">
        <v>79</v>
      </c>
      <c r="B81" s="16">
        <v>50.603999999999999</v>
      </c>
      <c r="C81" s="17">
        <v>2717</v>
      </c>
      <c r="D81" s="17">
        <v>53691</v>
      </c>
      <c r="E81" s="17">
        <v>52333</v>
      </c>
      <c r="F81" s="17">
        <v>543890</v>
      </c>
      <c r="G81" s="18">
        <v>10.1</v>
      </c>
    </row>
    <row r="82" spans="1:7" x14ac:dyDescent="0.25">
      <c r="A82" s="15" t="s">
        <v>3</v>
      </c>
      <c r="B82" s="16">
        <v>1000</v>
      </c>
      <c r="C82" s="17">
        <v>50974</v>
      </c>
      <c r="D82" s="17">
        <v>50974</v>
      </c>
      <c r="E82" s="17">
        <v>491558</v>
      </c>
      <c r="F82" s="17">
        <v>491558</v>
      </c>
      <c r="G82" s="18">
        <v>9.6</v>
      </c>
    </row>
    <row r="83" spans="1:7" x14ac:dyDescent="0.25">
      <c r="A83" s="19"/>
      <c r="B83" s="19"/>
      <c r="C83" s="19"/>
      <c r="D83" s="19"/>
      <c r="E83" s="19"/>
      <c r="F83" s="19"/>
      <c r="G83" s="19"/>
    </row>
    <row r="84" spans="1:7" ht="15" customHeight="1" x14ac:dyDescent="0.25">
      <c r="A84" s="21" t="s">
        <v>23</v>
      </c>
      <c r="B84" s="21"/>
      <c r="C84" s="21"/>
      <c r="D84" s="21"/>
      <c r="E84" s="21"/>
      <c r="F84" s="21"/>
      <c r="G84" s="21"/>
    </row>
    <row r="85" spans="1:7" ht="15" customHeight="1" x14ac:dyDescent="0.25">
      <c r="A85" s="22" t="s">
        <v>24</v>
      </c>
      <c r="B85" s="22"/>
      <c r="C85" s="22"/>
      <c r="D85" s="22"/>
      <c r="E85" s="22"/>
      <c r="F85" s="22"/>
      <c r="G85" s="22"/>
    </row>
    <row r="86" spans="1:7" x14ac:dyDescent="0.25">
      <c r="A86" s="20" t="s">
        <v>9</v>
      </c>
      <c r="B86" s="19"/>
      <c r="C86" s="19"/>
      <c r="D86" s="19"/>
      <c r="E86" s="19"/>
      <c r="F86" s="19"/>
      <c r="G86" s="19"/>
    </row>
    <row r="87" spans="1:7" x14ac:dyDescent="0.25">
      <c r="A87" s="20" t="s">
        <v>10</v>
      </c>
      <c r="B87" s="19"/>
      <c r="C87" s="19"/>
      <c r="D87" s="19"/>
      <c r="E87" s="19"/>
      <c r="F87" s="19"/>
      <c r="G87" s="19"/>
    </row>
    <row r="88" spans="1:7" x14ac:dyDescent="0.25">
      <c r="A88" s="23" t="s">
        <v>11</v>
      </c>
      <c r="B88" s="19"/>
      <c r="C88" s="19"/>
      <c r="D88" s="19"/>
      <c r="E88" s="19"/>
      <c r="F88" s="19"/>
      <c r="G88" s="19"/>
    </row>
    <row r="89" spans="1:7" x14ac:dyDescent="0.25">
      <c r="A89" s="21" t="s">
        <v>12</v>
      </c>
      <c r="B89" s="19"/>
      <c r="C89" s="19"/>
      <c r="D89" s="19"/>
      <c r="E89" s="19"/>
      <c r="F89" s="19"/>
      <c r="G89" s="19"/>
    </row>
    <row r="90" spans="1:7" x14ac:dyDescent="0.25">
      <c r="A90" s="21" t="s">
        <v>13</v>
      </c>
      <c r="B90" s="19"/>
      <c r="C90" s="19"/>
      <c r="D90" s="19"/>
      <c r="E90" s="19"/>
      <c r="F90" s="19"/>
      <c r="G90" s="19"/>
    </row>
    <row r="91" spans="1:7" x14ac:dyDescent="0.25">
      <c r="A91" s="21" t="s">
        <v>14</v>
      </c>
      <c r="B91" s="19"/>
      <c r="C91" s="19"/>
      <c r="D91" s="19"/>
      <c r="E91" s="19"/>
      <c r="F91" s="19"/>
      <c r="G91" s="19"/>
    </row>
    <row r="92" spans="1:7" x14ac:dyDescent="0.25">
      <c r="A92" s="21" t="s">
        <v>15</v>
      </c>
      <c r="B92" s="19"/>
      <c r="C92" s="19"/>
      <c r="D92" s="19"/>
      <c r="E92" s="19"/>
      <c r="F92" s="19"/>
      <c r="G92" s="19"/>
    </row>
    <row r="93" spans="1:7" x14ac:dyDescent="0.25">
      <c r="A93" s="21" t="s">
        <v>16</v>
      </c>
      <c r="B93" s="19"/>
      <c r="C93" s="19"/>
      <c r="D93" s="19"/>
      <c r="E93" s="19"/>
      <c r="F93" s="19"/>
      <c r="G93" s="1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/>
  <dimension ref="A1:K94"/>
  <sheetViews>
    <sheetView showGridLines="0" zoomScale="85"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20.140625" defaultRowHeight="15.75" x14ac:dyDescent="0.25"/>
  <cols>
    <col min="1" max="1" width="15.7109375" style="2" customWidth="1"/>
    <col min="2" max="7" width="15.7109375" style="10" customWidth="1"/>
    <col min="8" max="239" width="20.140625" style="2" customWidth="1"/>
    <col min="240" max="256" width="20.140625" style="2"/>
    <col min="257" max="257" width="11.140625" style="2" customWidth="1"/>
    <col min="258" max="258" width="25.7109375" style="2" customWidth="1"/>
    <col min="259" max="259" width="9.28515625" style="2" customWidth="1"/>
    <col min="260" max="260" width="12.5703125" style="2" bestFit="1" customWidth="1"/>
    <col min="261" max="261" width="11.42578125" style="2" bestFit="1" customWidth="1"/>
    <col min="262" max="262" width="13.7109375" style="2" bestFit="1" customWidth="1"/>
    <col min="263" max="263" width="19.85546875" style="2" customWidth="1"/>
    <col min="264" max="495" width="20.140625" style="2" customWidth="1"/>
    <col min="496" max="512" width="20.140625" style="2"/>
    <col min="513" max="513" width="11.140625" style="2" customWidth="1"/>
    <col min="514" max="514" width="25.7109375" style="2" customWidth="1"/>
    <col min="515" max="515" width="9.28515625" style="2" customWidth="1"/>
    <col min="516" max="516" width="12.5703125" style="2" bestFit="1" customWidth="1"/>
    <col min="517" max="517" width="11.42578125" style="2" bestFit="1" customWidth="1"/>
    <col min="518" max="518" width="13.7109375" style="2" bestFit="1" customWidth="1"/>
    <col min="519" max="519" width="19.85546875" style="2" customWidth="1"/>
    <col min="520" max="751" width="20.140625" style="2" customWidth="1"/>
    <col min="752" max="768" width="20.140625" style="2"/>
    <col min="769" max="769" width="11.140625" style="2" customWidth="1"/>
    <col min="770" max="770" width="25.7109375" style="2" customWidth="1"/>
    <col min="771" max="771" width="9.28515625" style="2" customWidth="1"/>
    <col min="772" max="772" width="12.5703125" style="2" bestFit="1" customWidth="1"/>
    <col min="773" max="773" width="11.42578125" style="2" bestFit="1" customWidth="1"/>
    <col min="774" max="774" width="13.7109375" style="2" bestFit="1" customWidth="1"/>
    <col min="775" max="775" width="19.85546875" style="2" customWidth="1"/>
    <col min="776" max="1007" width="20.140625" style="2" customWidth="1"/>
    <col min="1008" max="1024" width="20.140625" style="2"/>
    <col min="1025" max="1025" width="11.140625" style="2" customWidth="1"/>
    <col min="1026" max="1026" width="25.7109375" style="2" customWidth="1"/>
    <col min="1027" max="1027" width="9.28515625" style="2" customWidth="1"/>
    <col min="1028" max="1028" width="12.5703125" style="2" bestFit="1" customWidth="1"/>
    <col min="1029" max="1029" width="11.42578125" style="2" bestFit="1" customWidth="1"/>
    <col min="1030" max="1030" width="13.7109375" style="2" bestFit="1" customWidth="1"/>
    <col min="1031" max="1031" width="19.85546875" style="2" customWidth="1"/>
    <col min="1032" max="1263" width="20.140625" style="2" customWidth="1"/>
    <col min="1264" max="1280" width="20.140625" style="2"/>
    <col min="1281" max="1281" width="11.140625" style="2" customWidth="1"/>
    <col min="1282" max="1282" width="25.7109375" style="2" customWidth="1"/>
    <col min="1283" max="1283" width="9.28515625" style="2" customWidth="1"/>
    <col min="1284" max="1284" width="12.5703125" style="2" bestFit="1" customWidth="1"/>
    <col min="1285" max="1285" width="11.42578125" style="2" bestFit="1" customWidth="1"/>
    <col min="1286" max="1286" width="13.7109375" style="2" bestFit="1" customWidth="1"/>
    <col min="1287" max="1287" width="19.85546875" style="2" customWidth="1"/>
    <col min="1288" max="1519" width="20.140625" style="2" customWidth="1"/>
    <col min="1520" max="1536" width="20.140625" style="2"/>
    <col min="1537" max="1537" width="11.140625" style="2" customWidth="1"/>
    <col min="1538" max="1538" width="25.7109375" style="2" customWidth="1"/>
    <col min="1539" max="1539" width="9.28515625" style="2" customWidth="1"/>
    <col min="1540" max="1540" width="12.5703125" style="2" bestFit="1" customWidth="1"/>
    <col min="1541" max="1541" width="11.42578125" style="2" bestFit="1" customWidth="1"/>
    <col min="1542" max="1542" width="13.7109375" style="2" bestFit="1" customWidth="1"/>
    <col min="1543" max="1543" width="19.85546875" style="2" customWidth="1"/>
    <col min="1544" max="1775" width="20.140625" style="2" customWidth="1"/>
    <col min="1776" max="1792" width="20.140625" style="2"/>
    <col min="1793" max="1793" width="11.140625" style="2" customWidth="1"/>
    <col min="1794" max="1794" width="25.7109375" style="2" customWidth="1"/>
    <col min="1795" max="1795" width="9.28515625" style="2" customWidth="1"/>
    <col min="1796" max="1796" width="12.5703125" style="2" bestFit="1" customWidth="1"/>
    <col min="1797" max="1797" width="11.42578125" style="2" bestFit="1" customWidth="1"/>
    <col min="1798" max="1798" width="13.7109375" style="2" bestFit="1" customWidth="1"/>
    <col min="1799" max="1799" width="19.85546875" style="2" customWidth="1"/>
    <col min="1800" max="2031" width="20.140625" style="2" customWidth="1"/>
    <col min="2032" max="2048" width="20.140625" style="2"/>
    <col min="2049" max="2049" width="11.140625" style="2" customWidth="1"/>
    <col min="2050" max="2050" width="25.7109375" style="2" customWidth="1"/>
    <col min="2051" max="2051" width="9.28515625" style="2" customWidth="1"/>
    <col min="2052" max="2052" width="12.5703125" style="2" bestFit="1" customWidth="1"/>
    <col min="2053" max="2053" width="11.42578125" style="2" bestFit="1" customWidth="1"/>
    <col min="2054" max="2054" width="13.7109375" style="2" bestFit="1" customWidth="1"/>
    <col min="2055" max="2055" width="19.85546875" style="2" customWidth="1"/>
    <col min="2056" max="2287" width="20.140625" style="2" customWidth="1"/>
    <col min="2288" max="2304" width="20.140625" style="2"/>
    <col min="2305" max="2305" width="11.140625" style="2" customWidth="1"/>
    <col min="2306" max="2306" width="25.7109375" style="2" customWidth="1"/>
    <col min="2307" max="2307" width="9.28515625" style="2" customWidth="1"/>
    <col min="2308" max="2308" width="12.5703125" style="2" bestFit="1" customWidth="1"/>
    <col min="2309" max="2309" width="11.42578125" style="2" bestFit="1" customWidth="1"/>
    <col min="2310" max="2310" width="13.7109375" style="2" bestFit="1" customWidth="1"/>
    <col min="2311" max="2311" width="19.85546875" style="2" customWidth="1"/>
    <col min="2312" max="2543" width="20.140625" style="2" customWidth="1"/>
    <col min="2544" max="2560" width="20.140625" style="2"/>
    <col min="2561" max="2561" width="11.140625" style="2" customWidth="1"/>
    <col min="2562" max="2562" width="25.7109375" style="2" customWidth="1"/>
    <col min="2563" max="2563" width="9.28515625" style="2" customWidth="1"/>
    <col min="2564" max="2564" width="12.5703125" style="2" bestFit="1" customWidth="1"/>
    <col min="2565" max="2565" width="11.42578125" style="2" bestFit="1" customWidth="1"/>
    <col min="2566" max="2566" width="13.7109375" style="2" bestFit="1" customWidth="1"/>
    <col min="2567" max="2567" width="19.85546875" style="2" customWidth="1"/>
    <col min="2568" max="2799" width="20.140625" style="2" customWidth="1"/>
    <col min="2800" max="2816" width="20.140625" style="2"/>
    <col min="2817" max="2817" width="11.140625" style="2" customWidth="1"/>
    <col min="2818" max="2818" width="25.7109375" style="2" customWidth="1"/>
    <col min="2819" max="2819" width="9.28515625" style="2" customWidth="1"/>
    <col min="2820" max="2820" width="12.5703125" style="2" bestFit="1" customWidth="1"/>
    <col min="2821" max="2821" width="11.42578125" style="2" bestFit="1" customWidth="1"/>
    <col min="2822" max="2822" width="13.7109375" style="2" bestFit="1" customWidth="1"/>
    <col min="2823" max="2823" width="19.85546875" style="2" customWidth="1"/>
    <col min="2824" max="3055" width="20.140625" style="2" customWidth="1"/>
    <col min="3056" max="3072" width="20.140625" style="2"/>
    <col min="3073" max="3073" width="11.140625" style="2" customWidth="1"/>
    <col min="3074" max="3074" width="25.7109375" style="2" customWidth="1"/>
    <col min="3075" max="3075" width="9.28515625" style="2" customWidth="1"/>
    <col min="3076" max="3076" width="12.5703125" style="2" bestFit="1" customWidth="1"/>
    <col min="3077" max="3077" width="11.42578125" style="2" bestFit="1" customWidth="1"/>
    <col min="3078" max="3078" width="13.7109375" style="2" bestFit="1" customWidth="1"/>
    <col min="3079" max="3079" width="19.85546875" style="2" customWidth="1"/>
    <col min="3080" max="3311" width="20.140625" style="2" customWidth="1"/>
    <col min="3312" max="3328" width="20.140625" style="2"/>
    <col min="3329" max="3329" width="11.140625" style="2" customWidth="1"/>
    <col min="3330" max="3330" width="25.7109375" style="2" customWidth="1"/>
    <col min="3331" max="3331" width="9.28515625" style="2" customWidth="1"/>
    <col min="3332" max="3332" width="12.5703125" style="2" bestFit="1" customWidth="1"/>
    <col min="3333" max="3333" width="11.42578125" style="2" bestFit="1" customWidth="1"/>
    <col min="3334" max="3334" width="13.7109375" style="2" bestFit="1" customWidth="1"/>
    <col min="3335" max="3335" width="19.85546875" style="2" customWidth="1"/>
    <col min="3336" max="3567" width="20.140625" style="2" customWidth="1"/>
    <col min="3568" max="3584" width="20.140625" style="2"/>
    <col min="3585" max="3585" width="11.140625" style="2" customWidth="1"/>
    <col min="3586" max="3586" width="25.7109375" style="2" customWidth="1"/>
    <col min="3587" max="3587" width="9.28515625" style="2" customWidth="1"/>
    <col min="3588" max="3588" width="12.5703125" style="2" bestFit="1" customWidth="1"/>
    <col min="3589" max="3589" width="11.42578125" style="2" bestFit="1" customWidth="1"/>
    <col min="3590" max="3590" width="13.7109375" style="2" bestFit="1" customWidth="1"/>
    <col min="3591" max="3591" width="19.85546875" style="2" customWidth="1"/>
    <col min="3592" max="3823" width="20.140625" style="2" customWidth="1"/>
    <col min="3824" max="3840" width="20.140625" style="2"/>
    <col min="3841" max="3841" width="11.140625" style="2" customWidth="1"/>
    <col min="3842" max="3842" width="25.7109375" style="2" customWidth="1"/>
    <col min="3843" max="3843" width="9.28515625" style="2" customWidth="1"/>
    <col min="3844" max="3844" width="12.5703125" style="2" bestFit="1" customWidth="1"/>
    <col min="3845" max="3845" width="11.42578125" style="2" bestFit="1" customWidth="1"/>
    <col min="3846" max="3846" width="13.7109375" style="2" bestFit="1" customWidth="1"/>
    <col min="3847" max="3847" width="19.85546875" style="2" customWidth="1"/>
    <col min="3848" max="4079" width="20.140625" style="2" customWidth="1"/>
    <col min="4080" max="4096" width="20.140625" style="2"/>
    <col min="4097" max="4097" width="11.140625" style="2" customWidth="1"/>
    <col min="4098" max="4098" width="25.7109375" style="2" customWidth="1"/>
    <col min="4099" max="4099" width="9.28515625" style="2" customWidth="1"/>
    <col min="4100" max="4100" width="12.5703125" style="2" bestFit="1" customWidth="1"/>
    <col min="4101" max="4101" width="11.42578125" style="2" bestFit="1" customWidth="1"/>
    <col min="4102" max="4102" width="13.7109375" style="2" bestFit="1" customWidth="1"/>
    <col min="4103" max="4103" width="19.85546875" style="2" customWidth="1"/>
    <col min="4104" max="4335" width="20.140625" style="2" customWidth="1"/>
    <col min="4336" max="4352" width="20.140625" style="2"/>
    <col min="4353" max="4353" width="11.140625" style="2" customWidth="1"/>
    <col min="4354" max="4354" width="25.7109375" style="2" customWidth="1"/>
    <col min="4355" max="4355" width="9.28515625" style="2" customWidth="1"/>
    <col min="4356" max="4356" width="12.5703125" style="2" bestFit="1" customWidth="1"/>
    <col min="4357" max="4357" width="11.42578125" style="2" bestFit="1" customWidth="1"/>
    <col min="4358" max="4358" width="13.7109375" style="2" bestFit="1" customWidth="1"/>
    <col min="4359" max="4359" width="19.85546875" style="2" customWidth="1"/>
    <col min="4360" max="4591" width="20.140625" style="2" customWidth="1"/>
    <col min="4592" max="4608" width="20.140625" style="2"/>
    <col min="4609" max="4609" width="11.140625" style="2" customWidth="1"/>
    <col min="4610" max="4610" width="25.7109375" style="2" customWidth="1"/>
    <col min="4611" max="4611" width="9.28515625" style="2" customWidth="1"/>
    <col min="4612" max="4612" width="12.5703125" style="2" bestFit="1" customWidth="1"/>
    <col min="4613" max="4613" width="11.42578125" style="2" bestFit="1" customWidth="1"/>
    <col min="4614" max="4614" width="13.7109375" style="2" bestFit="1" customWidth="1"/>
    <col min="4615" max="4615" width="19.85546875" style="2" customWidth="1"/>
    <col min="4616" max="4847" width="20.140625" style="2" customWidth="1"/>
    <col min="4848" max="4864" width="20.140625" style="2"/>
    <col min="4865" max="4865" width="11.140625" style="2" customWidth="1"/>
    <col min="4866" max="4866" width="25.7109375" style="2" customWidth="1"/>
    <col min="4867" max="4867" width="9.28515625" style="2" customWidth="1"/>
    <col min="4868" max="4868" width="12.5703125" style="2" bestFit="1" customWidth="1"/>
    <col min="4869" max="4869" width="11.42578125" style="2" bestFit="1" customWidth="1"/>
    <col min="4870" max="4870" width="13.7109375" style="2" bestFit="1" customWidth="1"/>
    <col min="4871" max="4871" width="19.85546875" style="2" customWidth="1"/>
    <col min="4872" max="5103" width="20.140625" style="2" customWidth="1"/>
    <col min="5104" max="5120" width="20.140625" style="2"/>
    <col min="5121" max="5121" width="11.140625" style="2" customWidth="1"/>
    <col min="5122" max="5122" width="25.7109375" style="2" customWidth="1"/>
    <col min="5123" max="5123" width="9.28515625" style="2" customWidth="1"/>
    <col min="5124" max="5124" width="12.5703125" style="2" bestFit="1" customWidth="1"/>
    <col min="5125" max="5125" width="11.42578125" style="2" bestFit="1" customWidth="1"/>
    <col min="5126" max="5126" width="13.7109375" style="2" bestFit="1" customWidth="1"/>
    <col min="5127" max="5127" width="19.85546875" style="2" customWidth="1"/>
    <col min="5128" max="5359" width="20.140625" style="2" customWidth="1"/>
    <col min="5360" max="5376" width="20.140625" style="2"/>
    <col min="5377" max="5377" width="11.140625" style="2" customWidth="1"/>
    <col min="5378" max="5378" width="25.7109375" style="2" customWidth="1"/>
    <col min="5379" max="5379" width="9.28515625" style="2" customWidth="1"/>
    <col min="5380" max="5380" width="12.5703125" style="2" bestFit="1" customWidth="1"/>
    <col min="5381" max="5381" width="11.42578125" style="2" bestFit="1" customWidth="1"/>
    <col min="5382" max="5382" width="13.7109375" style="2" bestFit="1" customWidth="1"/>
    <col min="5383" max="5383" width="19.85546875" style="2" customWidth="1"/>
    <col min="5384" max="5615" width="20.140625" style="2" customWidth="1"/>
    <col min="5616" max="5632" width="20.140625" style="2"/>
    <col min="5633" max="5633" width="11.140625" style="2" customWidth="1"/>
    <col min="5634" max="5634" width="25.7109375" style="2" customWidth="1"/>
    <col min="5635" max="5635" width="9.28515625" style="2" customWidth="1"/>
    <col min="5636" max="5636" width="12.5703125" style="2" bestFit="1" customWidth="1"/>
    <col min="5637" max="5637" width="11.42578125" style="2" bestFit="1" customWidth="1"/>
    <col min="5638" max="5638" width="13.7109375" style="2" bestFit="1" customWidth="1"/>
    <col min="5639" max="5639" width="19.85546875" style="2" customWidth="1"/>
    <col min="5640" max="5871" width="20.140625" style="2" customWidth="1"/>
    <col min="5872" max="5888" width="20.140625" style="2"/>
    <col min="5889" max="5889" width="11.140625" style="2" customWidth="1"/>
    <col min="5890" max="5890" width="25.7109375" style="2" customWidth="1"/>
    <col min="5891" max="5891" width="9.28515625" style="2" customWidth="1"/>
    <col min="5892" max="5892" width="12.5703125" style="2" bestFit="1" customWidth="1"/>
    <col min="5893" max="5893" width="11.42578125" style="2" bestFit="1" customWidth="1"/>
    <col min="5894" max="5894" width="13.7109375" style="2" bestFit="1" customWidth="1"/>
    <col min="5895" max="5895" width="19.85546875" style="2" customWidth="1"/>
    <col min="5896" max="6127" width="20.140625" style="2" customWidth="1"/>
    <col min="6128" max="6144" width="20.140625" style="2"/>
    <col min="6145" max="6145" width="11.140625" style="2" customWidth="1"/>
    <col min="6146" max="6146" width="25.7109375" style="2" customWidth="1"/>
    <col min="6147" max="6147" width="9.28515625" style="2" customWidth="1"/>
    <col min="6148" max="6148" width="12.5703125" style="2" bestFit="1" customWidth="1"/>
    <col min="6149" max="6149" width="11.42578125" style="2" bestFit="1" customWidth="1"/>
    <col min="6150" max="6150" width="13.7109375" style="2" bestFit="1" customWidth="1"/>
    <col min="6151" max="6151" width="19.85546875" style="2" customWidth="1"/>
    <col min="6152" max="6383" width="20.140625" style="2" customWidth="1"/>
    <col min="6384" max="6400" width="20.140625" style="2"/>
    <col min="6401" max="6401" width="11.140625" style="2" customWidth="1"/>
    <col min="6402" max="6402" width="25.7109375" style="2" customWidth="1"/>
    <col min="6403" max="6403" width="9.28515625" style="2" customWidth="1"/>
    <col min="6404" max="6404" width="12.5703125" style="2" bestFit="1" customWidth="1"/>
    <col min="6405" max="6405" width="11.42578125" style="2" bestFit="1" customWidth="1"/>
    <col min="6406" max="6406" width="13.7109375" style="2" bestFit="1" customWidth="1"/>
    <col min="6407" max="6407" width="19.85546875" style="2" customWidth="1"/>
    <col min="6408" max="6639" width="20.140625" style="2" customWidth="1"/>
    <col min="6640" max="6656" width="20.140625" style="2"/>
    <col min="6657" max="6657" width="11.140625" style="2" customWidth="1"/>
    <col min="6658" max="6658" width="25.7109375" style="2" customWidth="1"/>
    <col min="6659" max="6659" width="9.28515625" style="2" customWidth="1"/>
    <col min="6660" max="6660" width="12.5703125" style="2" bestFit="1" customWidth="1"/>
    <col min="6661" max="6661" width="11.42578125" style="2" bestFit="1" customWidth="1"/>
    <col min="6662" max="6662" width="13.7109375" style="2" bestFit="1" customWidth="1"/>
    <col min="6663" max="6663" width="19.85546875" style="2" customWidth="1"/>
    <col min="6664" max="6895" width="20.140625" style="2" customWidth="1"/>
    <col min="6896" max="6912" width="20.140625" style="2"/>
    <col min="6913" max="6913" width="11.140625" style="2" customWidth="1"/>
    <col min="6914" max="6914" width="25.7109375" style="2" customWidth="1"/>
    <col min="6915" max="6915" width="9.28515625" style="2" customWidth="1"/>
    <col min="6916" max="6916" width="12.5703125" style="2" bestFit="1" customWidth="1"/>
    <col min="6917" max="6917" width="11.42578125" style="2" bestFit="1" customWidth="1"/>
    <col min="6918" max="6918" width="13.7109375" style="2" bestFit="1" customWidth="1"/>
    <col min="6919" max="6919" width="19.85546875" style="2" customWidth="1"/>
    <col min="6920" max="7151" width="20.140625" style="2" customWidth="1"/>
    <col min="7152" max="7168" width="20.140625" style="2"/>
    <col min="7169" max="7169" width="11.140625" style="2" customWidth="1"/>
    <col min="7170" max="7170" width="25.7109375" style="2" customWidth="1"/>
    <col min="7171" max="7171" width="9.28515625" style="2" customWidth="1"/>
    <col min="7172" max="7172" width="12.5703125" style="2" bestFit="1" customWidth="1"/>
    <col min="7173" max="7173" width="11.42578125" style="2" bestFit="1" customWidth="1"/>
    <col min="7174" max="7174" width="13.7109375" style="2" bestFit="1" customWidth="1"/>
    <col min="7175" max="7175" width="19.85546875" style="2" customWidth="1"/>
    <col min="7176" max="7407" width="20.140625" style="2" customWidth="1"/>
    <col min="7408" max="7424" width="20.140625" style="2"/>
    <col min="7425" max="7425" width="11.140625" style="2" customWidth="1"/>
    <col min="7426" max="7426" width="25.7109375" style="2" customWidth="1"/>
    <col min="7427" max="7427" width="9.28515625" style="2" customWidth="1"/>
    <col min="7428" max="7428" width="12.5703125" style="2" bestFit="1" customWidth="1"/>
    <col min="7429" max="7429" width="11.42578125" style="2" bestFit="1" customWidth="1"/>
    <col min="7430" max="7430" width="13.7109375" style="2" bestFit="1" customWidth="1"/>
    <col min="7431" max="7431" width="19.85546875" style="2" customWidth="1"/>
    <col min="7432" max="7663" width="20.140625" style="2" customWidth="1"/>
    <col min="7664" max="7680" width="20.140625" style="2"/>
    <col min="7681" max="7681" width="11.140625" style="2" customWidth="1"/>
    <col min="7682" max="7682" width="25.7109375" style="2" customWidth="1"/>
    <col min="7683" max="7683" width="9.28515625" style="2" customWidth="1"/>
    <col min="7684" max="7684" width="12.5703125" style="2" bestFit="1" customWidth="1"/>
    <col min="7685" max="7685" width="11.42578125" style="2" bestFit="1" customWidth="1"/>
    <col min="7686" max="7686" width="13.7109375" style="2" bestFit="1" customWidth="1"/>
    <col min="7687" max="7687" width="19.85546875" style="2" customWidth="1"/>
    <col min="7688" max="7919" width="20.140625" style="2" customWidth="1"/>
    <col min="7920" max="7936" width="20.140625" style="2"/>
    <col min="7937" max="7937" width="11.140625" style="2" customWidth="1"/>
    <col min="7938" max="7938" width="25.7109375" style="2" customWidth="1"/>
    <col min="7939" max="7939" width="9.28515625" style="2" customWidth="1"/>
    <col min="7940" max="7940" width="12.5703125" style="2" bestFit="1" customWidth="1"/>
    <col min="7941" max="7941" width="11.42578125" style="2" bestFit="1" customWidth="1"/>
    <col min="7942" max="7942" width="13.7109375" style="2" bestFit="1" customWidth="1"/>
    <col min="7943" max="7943" width="19.85546875" style="2" customWidth="1"/>
    <col min="7944" max="8175" width="20.140625" style="2" customWidth="1"/>
    <col min="8176" max="8192" width="20.140625" style="2"/>
    <col min="8193" max="8193" width="11.140625" style="2" customWidth="1"/>
    <col min="8194" max="8194" width="25.7109375" style="2" customWidth="1"/>
    <col min="8195" max="8195" width="9.28515625" style="2" customWidth="1"/>
    <col min="8196" max="8196" width="12.5703125" style="2" bestFit="1" customWidth="1"/>
    <col min="8197" max="8197" width="11.42578125" style="2" bestFit="1" customWidth="1"/>
    <col min="8198" max="8198" width="13.7109375" style="2" bestFit="1" customWidth="1"/>
    <col min="8199" max="8199" width="19.85546875" style="2" customWidth="1"/>
    <col min="8200" max="8431" width="20.140625" style="2" customWidth="1"/>
    <col min="8432" max="8448" width="20.140625" style="2"/>
    <col min="8449" max="8449" width="11.140625" style="2" customWidth="1"/>
    <col min="8450" max="8450" width="25.7109375" style="2" customWidth="1"/>
    <col min="8451" max="8451" width="9.28515625" style="2" customWidth="1"/>
    <col min="8452" max="8452" width="12.5703125" style="2" bestFit="1" customWidth="1"/>
    <col min="8453" max="8453" width="11.42578125" style="2" bestFit="1" customWidth="1"/>
    <col min="8454" max="8454" width="13.7109375" style="2" bestFit="1" customWidth="1"/>
    <col min="8455" max="8455" width="19.85546875" style="2" customWidth="1"/>
    <col min="8456" max="8687" width="20.140625" style="2" customWidth="1"/>
    <col min="8688" max="8704" width="20.140625" style="2"/>
    <col min="8705" max="8705" width="11.140625" style="2" customWidth="1"/>
    <col min="8706" max="8706" width="25.7109375" style="2" customWidth="1"/>
    <col min="8707" max="8707" width="9.28515625" style="2" customWidth="1"/>
    <col min="8708" max="8708" width="12.5703125" style="2" bestFit="1" customWidth="1"/>
    <col min="8709" max="8709" width="11.42578125" style="2" bestFit="1" customWidth="1"/>
    <col min="8710" max="8710" width="13.7109375" style="2" bestFit="1" customWidth="1"/>
    <col min="8711" max="8711" width="19.85546875" style="2" customWidth="1"/>
    <col min="8712" max="8943" width="20.140625" style="2" customWidth="1"/>
    <col min="8944" max="8960" width="20.140625" style="2"/>
    <col min="8961" max="8961" width="11.140625" style="2" customWidth="1"/>
    <col min="8962" max="8962" width="25.7109375" style="2" customWidth="1"/>
    <col min="8963" max="8963" width="9.28515625" style="2" customWidth="1"/>
    <col min="8964" max="8964" width="12.5703125" style="2" bestFit="1" customWidth="1"/>
    <col min="8965" max="8965" width="11.42578125" style="2" bestFit="1" customWidth="1"/>
    <col min="8966" max="8966" width="13.7109375" style="2" bestFit="1" customWidth="1"/>
    <col min="8967" max="8967" width="19.85546875" style="2" customWidth="1"/>
    <col min="8968" max="9199" width="20.140625" style="2" customWidth="1"/>
    <col min="9200" max="9216" width="20.140625" style="2"/>
    <col min="9217" max="9217" width="11.140625" style="2" customWidth="1"/>
    <col min="9218" max="9218" width="25.7109375" style="2" customWidth="1"/>
    <col min="9219" max="9219" width="9.28515625" style="2" customWidth="1"/>
    <col min="9220" max="9220" width="12.5703125" style="2" bestFit="1" customWidth="1"/>
    <col min="9221" max="9221" width="11.42578125" style="2" bestFit="1" customWidth="1"/>
    <col min="9222" max="9222" width="13.7109375" style="2" bestFit="1" customWidth="1"/>
    <col min="9223" max="9223" width="19.85546875" style="2" customWidth="1"/>
    <col min="9224" max="9455" width="20.140625" style="2" customWidth="1"/>
    <col min="9456" max="9472" width="20.140625" style="2"/>
    <col min="9473" max="9473" width="11.140625" style="2" customWidth="1"/>
    <col min="9474" max="9474" width="25.7109375" style="2" customWidth="1"/>
    <col min="9475" max="9475" width="9.28515625" style="2" customWidth="1"/>
    <col min="9476" max="9476" width="12.5703125" style="2" bestFit="1" customWidth="1"/>
    <col min="9477" max="9477" width="11.42578125" style="2" bestFit="1" customWidth="1"/>
    <col min="9478" max="9478" width="13.7109375" style="2" bestFit="1" customWidth="1"/>
    <col min="9479" max="9479" width="19.85546875" style="2" customWidth="1"/>
    <col min="9480" max="9711" width="20.140625" style="2" customWidth="1"/>
    <col min="9712" max="9728" width="20.140625" style="2"/>
    <col min="9729" max="9729" width="11.140625" style="2" customWidth="1"/>
    <col min="9730" max="9730" width="25.7109375" style="2" customWidth="1"/>
    <col min="9731" max="9731" width="9.28515625" style="2" customWidth="1"/>
    <col min="9732" max="9732" width="12.5703125" style="2" bestFit="1" customWidth="1"/>
    <col min="9733" max="9733" width="11.42578125" style="2" bestFit="1" customWidth="1"/>
    <col min="9734" max="9734" width="13.7109375" style="2" bestFit="1" customWidth="1"/>
    <col min="9735" max="9735" width="19.85546875" style="2" customWidth="1"/>
    <col min="9736" max="9967" width="20.140625" style="2" customWidth="1"/>
    <col min="9968" max="9984" width="20.140625" style="2"/>
    <col min="9985" max="9985" width="11.140625" style="2" customWidth="1"/>
    <col min="9986" max="9986" width="25.7109375" style="2" customWidth="1"/>
    <col min="9987" max="9987" width="9.28515625" style="2" customWidth="1"/>
    <col min="9988" max="9988" width="12.5703125" style="2" bestFit="1" customWidth="1"/>
    <col min="9989" max="9989" width="11.42578125" style="2" bestFit="1" customWidth="1"/>
    <col min="9990" max="9990" width="13.7109375" style="2" bestFit="1" customWidth="1"/>
    <col min="9991" max="9991" width="19.85546875" style="2" customWidth="1"/>
    <col min="9992" max="10223" width="20.140625" style="2" customWidth="1"/>
    <col min="10224" max="10240" width="20.140625" style="2"/>
    <col min="10241" max="10241" width="11.140625" style="2" customWidth="1"/>
    <col min="10242" max="10242" width="25.7109375" style="2" customWidth="1"/>
    <col min="10243" max="10243" width="9.28515625" style="2" customWidth="1"/>
    <col min="10244" max="10244" width="12.5703125" style="2" bestFit="1" customWidth="1"/>
    <col min="10245" max="10245" width="11.42578125" style="2" bestFit="1" customWidth="1"/>
    <col min="10246" max="10246" width="13.7109375" style="2" bestFit="1" customWidth="1"/>
    <col min="10247" max="10247" width="19.85546875" style="2" customWidth="1"/>
    <col min="10248" max="10479" width="20.140625" style="2" customWidth="1"/>
    <col min="10480" max="10496" width="20.140625" style="2"/>
    <col min="10497" max="10497" width="11.140625" style="2" customWidth="1"/>
    <col min="10498" max="10498" width="25.7109375" style="2" customWidth="1"/>
    <col min="10499" max="10499" width="9.28515625" style="2" customWidth="1"/>
    <col min="10500" max="10500" width="12.5703125" style="2" bestFit="1" customWidth="1"/>
    <col min="10501" max="10501" width="11.42578125" style="2" bestFit="1" customWidth="1"/>
    <col min="10502" max="10502" width="13.7109375" style="2" bestFit="1" customWidth="1"/>
    <col min="10503" max="10503" width="19.85546875" style="2" customWidth="1"/>
    <col min="10504" max="10735" width="20.140625" style="2" customWidth="1"/>
    <col min="10736" max="10752" width="20.140625" style="2"/>
    <col min="10753" max="10753" width="11.140625" style="2" customWidth="1"/>
    <col min="10754" max="10754" width="25.7109375" style="2" customWidth="1"/>
    <col min="10755" max="10755" width="9.28515625" style="2" customWidth="1"/>
    <col min="10756" max="10756" width="12.5703125" style="2" bestFit="1" customWidth="1"/>
    <col min="10757" max="10757" width="11.42578125" style="2" bestFit="1" customWidth="1"/>
    <col min="10758" max="10758" width="13.7109375" style="2" bestFit="1" customWidth="1"/>
    <col min="10759" max="10759" width="19.85546875" style="2" customWidth="1"/>
    <col min="10760" max="10991" width="20.140625" style="2" customWidth="1"/>
    <col min="10992" max="11008" width="20.140625" style="2"/>
    <col min="11009" max="11009" width="11.140625" style="2" customWidth="1"/>
    <col min="11010" max="11010" width="25.7109375" style="2" customWidth="1"/>
    <col min="11011" max="11011" width="9.28515625" style="2" customWidth="1"/>
    <col min="11012" max="11012" width="12.5703125" style="2" bestFit="1" customWidth="1"/>
    <col min="11013" max="11013" width="11.42578125" style="2" bestFit="1" customWidth="1"/>
    <col min="11014" max="11014" width="13.7109375" style="2" bestFit="1" customWidth="1"/>
    <col min="11015" max="11015" width="19.85546875" style="2" customWidth="1"/>
    <col min="11016" max="11247" width="20.140625" style="2" customWidth="1"/>
    <col min="11248" max="11264" width="20.140625" style="2"/>
    <col min="11265" max="11265" width="11.140625" style="2" customWidth="1"/>
    <col min="11266" max="11266" width="25.7109375" style="2" customWidth="1"/>
    <col min="11267" max="11267" width="9.28515625" style="2" customWidth="1"/>
    <col min="11268" max="11268" width="12.5703125" style="2" bestFit="1" customWidth="1"/>
    <col min="11269" max="11269" width="11.42578125" style="2" bestFit="1" customWidth="1"/>
    <col min="11270" max="11270" width="13.7109375" style="2" bestFit="1" customWidth="1"/>
    <col min="11271" max="11271" width="19.85546875" style="2" customWidth="1"/>
    <col min="11272" max="11503" width="20.140625" style="2" customWidth="1"/>
    <col min="11504" max="11520" width="20.140625" style="2"/>
    <col min="11521" max="11521" width="11.140625" style="2" customWidth="1"/>
    <col min="11522" max="11522" width="25.7109375" style="2" customWidth="1"/>
    <col min="11523" max="11523" width="9.28515625" style="2" customWidth="1"/>
    <col min="11524" max="11524" width="12.5703125" style="2" bestFit="1" customWidth="1"/>
    <col min="11525" max="11525" width="11.42578125" style="2" bestFit="1" customWidth="1"/>
    <col min="11526" max="11526" width="13.7109375" style="2" bestFit="1" customWidth="1"/>
    <col min="11527" max="11527" width="19.85546875" style="2" customWidth="1"/>
    <col min="11528" max="11759" width="20.140625" style="2" customWidth="1"/>
    <col min="11760" max="11776" width="20.140625" style="2"/>
    <col min="11777" max="11777" width="11.140625" style="2" customWidth="1"/>
    <col min="11778" max="11778" width="25.7109375" style="2" customWidth="1"/>
    <col min="11779" max="11779" width="9.28515625" style="2" customWidth="1"/>
    <col min="11780" max="11780" width="12.5703125" style="2" bestFit="1" customWidth="1"/>
    <col min="11781" max="11781" width="11.42578125" style="2" bestFit="1" customWidth="1"/>
    <col min="11782" max="11782" width="13.7109375" style="2" bestFit="1" customWidth="1"/>
    <col min="11783" max="11783" width="19.85546875" style="2" customWidth="1"/>
    <col min="11784" max="12015" width="20.140625" style="2" customWidth="1"/>
    <col min="12016" max="12032" width="20.140625" style="2"/>
    <col min="12033" max="12033" width="11.140625" style="2" customWidth="1"/>
    <col min="12034" max="12034" width="25.7109375" style="2" customWidth="1"/>
    <col min="12035" max="12035" width="9.28515625" style="2" customWidth="1"/>
    <col min="12036" max="12036" width="12.5703125" style="2" bestFit="1" customWidth="1"/>
    <col min="12037" max="12037" width="11.42578125" style="2" bestFit="1" customWidth="1"/>
    <col min="12038" max="12038" width="13.7109375" style="2" bestFit="1" customWidth="1"/>
    <col min="12039" max="12039" width="19.85546875" style="2" customWidth="1"/>
    <col min="12040" max="12271" width="20.140625" style="2" customWidth="1"/>
    <col min="12272" max="12288" width="20.140625" style="2"/>
    <col min="12289" max="12289" width="11.140625" style="2" customWidth="1"/>
    <col min="12290" max="12290" width="25.7109375" style="2" customWidth="1"/>
    <col min="12291" max="12291" width="9.28515625" style="2" customWidth="1"/>
    <col min="12292" max="12292" width="12.5703125" style="2" bestFit="1" customWidth="1"/>
    <col min="12293" max="12293" width="11.42578125" style="2" bestFit="1" customWidth="1"/>
    <col min="12294" max="12294" width="13.7109375" style="2" bestFit="1" customWidth="1"/>
    <col min="12295" max="12295" width="19.85546875" style="2" customWidth="1"/>
    <col min="12296" max="12527" width="20.140625" style="2" customWidth="1"/>
    <col min="12528" max="12544" width="20.140625" style="2"/>
    <col min="12545" max="12545" width="11.140625" style="2" customWidth="1"/>
    <col min="12546" max="12546" width="25.7109375" style="2" customWidth="1"/>
    <col min="12547" max="12547" width="9.28515625" style="2" customWidth="1"/>
    <col min="12548" max="12548" width="12.5703125" style="2" bestFit="1" customWidth="1"/>
    <col min="12549" max="12549" width="11.42578125" style="2" bestFit="1" customWidth="1"/>
    <col min="12550" max="12550" width="13.7109375" style="2" bestFit="1" customWidth="1"/>
    <col min="12551" max="12551" width="19.85546875" style="2" customWidth="1"/>
    <col min="12552" max="12783" width="20.140625" style="2" customWidth="1"/>
    <col min="12784" max="12800" width="20.140625" style="2"/>
    <col min="12801" max="12801" width="11.140625" style="2" customWidth="1"/>
    <col min="12802" max="12802" width="25.7109375" style="2" customWidth="1"/>
    <col min="12803" max="12803" width="9.28515625" style="2" customWidth="1"/>
    <col min="12804" max="12804" width="12.5703125" style="2" bestFit="1" customWidth="1"/>
    <col min="12805" max="12805" width="11.42578125" style="2" bestFit="1" customWidth="1"/>
    <col min="12806" max="12806" width="13.7109375" style="2" bestFit="1" customWidth="1"/>
    <col min="12807" max="12807" width="19.85546875" style="2" customWidth="1"/>
    <col min="12808" max="13039" width="20.140625" style="2" customWidth="1"/>
    <col min="13040" max="13056" width="20.140625" style="2"/>
    <col min="13057" max="13057" width="11.140625" style="2" customWidth="1"/>
    <col min="13058" max="13058" width="25.7109375" style="2" customWidth="1"/>
    <col min="13059" max="13059" width="9.28515625" style="2" customWidth="1"/>
    <col min="13060" max="13060" width="12.5703125" style="2" bestFit="1" customWidth="1"/>
    <col min="13061" max="13061" width="11.42578125" style="2" bestFit="1" customWidth="1"/>
    <col min="13062" max="13062" width="13.7109375" style="2" bestFit="1" customWidth="1"/>
    <col min="13063" max="13063" width="19.85546875" style="2" customWidth="1"/>
    <col min="13064" max="13295" width="20.140625" style="2" customWidth="1"/>
    <col min="13296" max="13312" width="20.140625" style="2"/>
    <col min="13313" max="13313" width="11.140625" style="2" customWidth="1"/>
    <col min="13314" max="13314" width="25.7109375" style="2" customWidth="1"/>
    <col min="13315" max="13315" width="9.28515625" style="2" customWidth="1"/>
    <col min="13316" max="13316" width="12.5703125" style="2" bestFit="1" customWidth="1"/>
    <col min="13317" max="13317" width="11.42578125" style="2" bestFit="1" customWidth="1"/>
    <col min="13318" max="13318" width="13.7109375" style="2" bestFit="1" customWidth="1"/>
    <col min="13319" max="13319" width="19.85546875" style="2" customWidth="1"/>
    <col min="13320" max="13551" width="20.140625" style="2" customWidth="1"/>
    <col min="13552" max="13568" width="20.140625" style="2"/>
    <col min="13569" max="13569" width="11.140625" style="2" customWidth="1"/>
    <col min="13570" max="13570" width="25.7109375" style="2" customWidth="1"/>
    <col min="13571" max="13571" width="9.28515625" style="2" customWidth="1"/>
    <col min="13572" max="13572" width="12.5703125" style="2" bestFit="1" customWidth="1"/>
    <col min="13573" max="13573" width="11.42578125" style="2" bestFit="1" customWidth="1"/>
    <col min="13574" max="13574" width="13.7109375" style="2" bestFit="1" customWidth="1"/>
    <col min="13575" max="13575" width="19.85546875" style="2" customWidth="1"/>
    <col min="13576" max="13807" width="20.140625" style="2" customWidth="1"/>
    <col min="13808" max="13824" width="20.140625" style="2"/>
    <col min="13825" max="13825" width="11.140625" style="2" customWidth="1"/>
    <col min="13826" max="13826" width="25.7109375" style="2" customWidth="1"/>
    <col min="13827" max="13827" width="9.28515625" style="2" customWidth="1"/>
    <col min="13828" max="13828" width="12.5703125" style="2" bestFit="1" customWidth="1"/>
    <col min="13829" max="13829" width="11.42578125" style="2" bestFit="1" customWidth="1"/>
    <col min="13830" max="13830" width="13.7109375" style="2" bestFit="1" customWidth="1"/>
    <col min="13831" max="13831" width="19.85546875" style="2" customWidth="1"/>
    <col min="13832" max="14063" width="20.140625" style="2" customWidth="1"/>
    <col min="14064" max="14080" width="20.140625" style="2"/>
    <col min="14081" max="14081" width="11.140625" style="2" customWidth="1"/>
    <col min="14082" max="14082" width="25.7109375" style="2" customWidth="1"/>
    <col min="14083" max="14083" width="9.28515625" style="2" customWidth="1"/>
    <col min="14084" max="14084" width="12.5703125" style="2" bestFit="1" customWidth="1"/>
    <col min="14085" max="14085" width="11.42578125" style="2" bestFit="1" customWidth="1"/>
    <col min="14086" max="14086" width="13.7109375" style="2" bestFit="1" customWidth="1"/>
    <col min="14087" max="14087" width="19.85546875" style="2" customWidth="1"/>
    <col min="14088" max="14319" width="20.140625" style="2" customWidth="1"/>
    <col min="14320" max="14336" width="20.140625" style="2"/>
    <col min="14337" max="14337" width="11.140625" style="2" customWidth="1"/>
    <col min="14338" max="14338" width="25.7109375" style="2" customWidth="1"/>
    <col min="14339" max="14339" width="9.28515625" style="2" customWidth="1"/>
    <col min="14340" max="14340" width="12.5703125" style="2" bestFit="1" customWidth="1"/>
    <col min="14341" max="14341" width="11.42578125" style="2" bestFit="1" customWidth="1"/>
    <col min="14342" max="14342" width="13.7109375" style="2" bestFit="1" customWidth="1"/>
    <col min="14343" max="14343" width="19.85546875" style="2" customWidth="1"/>
    <col min="14344" max="14575" width="20.140625" style="2" customWidth="1"/>
    <col min="14576" max="14592" width="20.140625" style="2"/>
    <col min="14593" max="14593" width="11.140625" style="2" customWidth="1"/>
    <col min="14594" max="14594" width="25.7109375" style="2" customWidth="1"/>
    <col min="14595" max="14595" width="9.28515625" style="2" customWidth="1"/>
    <col min="14596" max="14596" width="12.5703125" style="2" bestFit="1" customWidth="1"/>
    <col min="14597" max="14597" width="11.42578125" style="2" bestFit="1" customWidth="1"/>
    <col min="14598" max="14598" width="13.7109375" style="2" bestFit="1" customWidth="1"/>
    <col min="14599" max="14599" width="19.85546875" style="2" customWidth="1"/>
    <col min="14600" max="14831" width="20.140625" style="2" customWidth="1"/>
    <col min="14832" max="14848" width="20.140625" style="2"/>
    <col min="14849" max="14849" width="11.140625" style="2" customWidth="1"/>
    <col min="14850" max="14850" width="25.7109375" style="2" customWidth="1"/>
    <col min="14851" max="14851" width="9.28515625" style="2" customWidth="1"/>
    <col min="14852" max="14852" width="12.5703125" style="2" bestFit="1" customWidth="1"/>
    <col min="14853" max="14853" width="11.42578125" style="2" bestFit="1" customWidth="1"/>
    <col min="14854" max="14854" width="13.7109375" style="2" bestFit="1" customWidth="1"/>
    <col min="14855" max="14855" width="19.85546875" style="2" customWidth="1"/>
    <col min="14856" max="15087" width="20.140625" style="2" customWidth="1"/>
    <col min="15088" max="15104" width="20.140625" style="2"/>
    <col min="15105" max="15105" width="11.140625" style="2" customWidth="1"/>
    <col min="15106" max="15106" width="25.7109375" style="2" customWidth="1"/>
    <col min="15107" max="15107" width="9.28515625" style="2" customWidth="1"/>
    <col min="15108" max="15108" width="12.5703125" style="2" bestFit="1" customWidth="1"/>
    <col min="15109" max="15109" width="11.42578125" style="2" bestFit="1" customWidth="1"/>
    <col min="15110" max="15110" width="13.7109375" style="2" bestFit="1" customWidth="1"/>
    <col min="15111" max="15111" width="19.85546875" style="2" customWidth="1"/>
    <col min="15112" max="15343" width="20.140625" style="2" customWidth="1"/>
    <col min="15344" max="15360" width="20.140625" style="2"/>
    <col min="15361" max="15361" width="11.140625" style="2" customWidth="1"/>
    <col min="15362" max="15362" width="25.7109375" style="2" customWidth="1"/>
    <col min="15363" max="15363" width="9.28515625" style="2" customWidth="1"/>
    <col min="15364" max="15364" width="12.5703125" style="2" bestFit="1" customWidth="1"/>
    <col min="15365" max="15365" width="11.42578125" style="2" bestFit="1" customWidth="1"/>
    <col min="15366" max="15366" width="13.7109375" style="2" bestFit="1" customWidth="1"/>
    <col min="15367" max="15367" width="19.85546875" style="2" customWidth="1"/>
    <col min="15368" max="15599" width="20.140625" style="2" customWidth="1"/>
    <col min="15600" max="15616" width="20.140625" style="2"/>
    <col min="15617" max="15617" width="11.140625" style="2" customWidth="1"/>
    <col min="15618" max="15618" width="25.7109375" style="2" customWidth="1"/>
    <col min="15619" max="15619" width="9.28515625" style="2" customWidth="1"/>
    <col min="15620" max="15620" width="12.5703125" style="2" bestFit="1" customWidth="1"/>
    <col min="15621" max="15621" width="11.42578125" style="2" bestFit="1" customWidth="1"/>
    <col min="15622" max="15622" width="13.7109375" style="2" bestFit="1" customWidth="1"/>
    <col min="15623" max="15623" width="19.85546875" style="2" customWidth="1"/>
    <col min="15624" max="15855" width="20.140625" style="2" customWidth="1"/>
    <col min="15856" max="15872" width="20.140625" style="2"/>
    <col min="15873" max="15873" width="11.140625" style="2" customWidth="1"/>
    <col min="15874" max="15874" width="25.7109375" style="2" customWidth="1"/>
    <col min="15875" max="15875" width="9.28515625" style="2" customWidth="1"/>
    <col min="15876" max="15876" width="12.5703125" style="2" bestFit="1" customWidth="1"/>
    <col min="15877" max="15877" width="11.42578125" style="2" bestFit="1" customWidth="1"/>
    <col min="15878" max="15878" width="13.7109375" style="2" bestFit="1" customWidth="1"/>
    <col min="15879" max="15879" width="19.85546875" style="2" customWidth="1"/>
    <col min="15880" max="16111" width="20.140625" style="2" customWidth="1"/>
    <col min="16112" max="16128" width="20.140625" style="2"/>
    <col min="16129" max="16129" width="11.140625" style="2" customWidth="1"/>
    <col min="16130" max="16130" width="25.7109375" style="2" customWidth="1"/>
    <col min="16131" max="16131" width="9.28515625" style="2" customWidth="1"/>
    <col min="16132" max="16132" width="12.5703125" style="2" bestFit="1" customWidth="1"/>
    <col min="16133" max="16133" width="11.42578125" style="2" bestFit="1" customWidth="1"/>
    <col min="16134" max="16134" width="13.7109375" style="2" bestFit="1" customWidth="1"/>
    <col min="16135" max="16135" width="19.85546875" style="2" customWidth="1"/>
    <col min="16136" max="16367" width="20.140625" style="2" customWidth="1"/>
    <col min="16368" max="16384" width="20.140625" style="2"/>
  </cols>
  <sheetData>
    <row r="1" spans="1:11" ht="63" x14ac:dyDescent="0.25">
      <c r="A1" s="1" t="s">
        <v>4</v>
      </c>
      <c r="B1" s="1" t="s">
        <v>5</v>
      </c>
      <c r="C1" s="1" t="s">
        <v>6</v>
      </c>
      <c r="D1" s="1" t="s">
        <v>0</v>
      </c>
      <c r="E1" s="1" t="s">
        <v>1</v>
      </c>
      <c r="F1" s="1" t="s">
        <v>2</v>
      </c>
      <c r="G1" s="1" t="s">
        <v>7</v>
      </c>
    </row>
    <row r="2" spans="1:11" ht="20.100000000000001" customHeight="1" x14ac:dyDescent="0.25">
      <c r="A2" s="3">
        <v>0</v>
      </c>
      <c r="B2" s="4">
        <v>12.807916760313965</v>
      </c>
      <c r="C2" s="5">
        <v>1280.7916760313965</v>
      </c>
      <c r="D2" s="5">
        <v>100000</v>
      </c>
      <c r="E2" s="5">
        <v>98826.51821229895</v>
      </c>
      <c r="F2" s="5">
        <v>7604800.6641514516</v>
      </c>
      <c r="G2" s="6">
        <v>76.048006641514519</v>
      </c>
      <c r="H2" s="7"/>
      <c r="I2" s="8"/>
    </row>
    <row r="3" spans="1:11" ht="20.100000000000001" customHeight="1" x14ac:dyDescent="0.25">
      <c r="A3" s="3">
        <v>1</v>
      </c>
      <c r="B3" s="4">
        <v>0.84835362261713798</v>
      </c>
      <c r="C3" s="5">
        <v>83.748798003534688</v>
      </c>
      <c r="D3" s="5">
        <v>98719.208323968604</v>
      </c>
      <c r="E3" s="5">
        <v>98677.333924966835</v>
      </c>
      <c r="F3" s="5">
        <v>7505974.1459391527</v>
      </c>
      <c r="G3" s="6">
        <v>76.033573135095068</v>
      </c>
      <c r="H3" s="7"/>
      <c r="I3" s="8"/>
      <c r="J3" s="9"/>
      <c r="K3" s="9"/>
    </row>
    <row r="4" spans="1:11" ht="20.100000000000001" customHeight="1" x14ac:dyDescent="0.25">
      <c r="A4" s="3">
        <v>2</v>
      </c>
      <c r="B4" s="4">
        <v>0.54829342084557442</v>
      </c>
      <c r="C4" s="5">
        <v>54.081173520166594</v>
      </c>
      <c r="D4" s="5">
        <v>98635.459525965067</v>
      </c>
      <c r="E4" s="5">
        <v>98608.418939204974</v>
      </c>
      <c r="F4" s="5">
        <v>7407296.8120141858</v>
      </c>
      <c r="G4" s="6">
        <v>75.09770672345546</v>
      </c>
      <c r="H4" s="7"/>
      <c r="I4" s="8"/>
      <c r="J4" s="9"/>
      <c r="K4" s="9"/>
    </row>
    <row r="5" spans="1:11" ht="20.100000000000001" customHeight="1" x14ac:dyDescent="0.25">
      <c r="A5" s="3">
        <v>3</v>
      </c>
      <c r="B5" s="4">
        <v>0.41830647434059798</v>
      </c>
      <c r="C5" s="5">
        <v>41.237228814247771</v>
      </c>
      <c r="D5" s="5">
        <v>98581.378352444895</v>
      </c>
      <c r="E5" s="5">
        <v>98560.75973803777</v>
      </c>
      <c r="F5" s="5">
        <v>7308688.3930749809</v>
      </c>
      <c r="G5" s="6">
        <v>74.138630593550829</v>
      </c>
      <c r="H5" s="7"/>
      <c r="I5" s="8"/>
      <c r="J5" s="9"/>
      <c r="K5" s="9"/>
    </row>
    <row r="6" spans="1:11" ht="20.100000000000001" customHeight="1" x14ac:dyDescent="0.25">
      <c r="A6" s="3">
        <v>4</v>
      </c>
      <c r="B6" s="4">
        <v>0.34387897603063183</v>
      </c>
      <c r="C6" s="5">
        <v>33.885882827508063</v>
      </c>
      <c r="D6" s="5">
        <v>98540.141123630645</v>
      </c>
      <c r="E6" s="5">
        <v>98523.198182216889</v>
      </c>
      <c r="F6" s="5">
        <v>7210127.6333369436</v>
      </c>
      <c r="G6" s="6">
        <v>73.169447000192108</v>
      </c>
      <c r="H6" s="7"/>
      <c r="I6" s="8"/>
      <c r="J6" s="9"/>
      <c r="K6" s="9"/>
    </row>
    <row r="7" spans="1:11" ht="20.100000000000001" customHeight="1" x14ac:dyDescent="0.25">
      <c r="A7" s="3">
        <v>5</v>
      </c>
      <c r="B7" s="4">
        <v>0.29579395293081706</v>
      </c>
      <c r="C7" s="5">
        <v>29.137554626089177</v>
      </c>
      <c r="D7" s="5">
        <v>98506.255240803133</v>
      </c>
      <c r="E7" s="5">
        <v>98491.686463490099</v>
      </c>
      <c r="F7" s="5">
        <v>7111604.4351547267</v>
      </c>
      <c r="G7" s="6">
        <v>72.194445091533311</v>
      </c>
      <c r="H7" s="7"/>
      <c r="I7" s="8"/>
      <c r="J7" s="9"/>
      <c r="K7" s="9"/>
    </row>
    <row r="8" spans="1:11" ht="20.100000000000001" customHeight="1" x14ac:dyDescent="0.25">
      <c r="A8" s="3">
        <v>6</v>
      </c>
      <c r="B8" s="4">
        <v>0.26309330646192353</v>
      </c>
      <c r="C8" s="5">
        <v>25.908670502896289</v>
      </c>
      <c r="D8" s="5">
        <v>98477.117686177051</v>
      </c>
      <c r="E8" s="5">
        <v>98464.163350925606</v>
      </c>
      <c r="F8" s="5">
        <v>7013112.7486912366</v>
      </c>
      <c r="G8" s="6">
        <v>71.215658149544396</v>
      </c>
      <c r="H8" s="7"/>
      <c r="I8" s="8"/>
      <c r="J8" s="9"/>
      <c r="K8" s="9"/>
    </row>
    <row r="9" spans="1:11" ht="20.100000000000001" customHeight="1" x14ac:dyDescent="0.25">
      <c r="A9" s="3">
        <v>7</v>
      </c>
      <c r="B9" s="4">
        <v>0.24100087487887228</v>
      </c>
      <c r="C9" s="5">
        <v>23.726827505660193</v>
      </c>
      <c r="D9" s="5">
        <v>98451.209015674161</v>
      </c>
      <c r="E9" s="5">
        <v>98439.345601921334</v>
      </c>
      <c r="F9" s="5">
        <v>6914648.5853403108</v>
      </c>
      <c r="G9" s="6">
        <v>70.234267861956354</v>
      </c>
      <c r="H9" s="7"/>
      <c r="I9" s="8"/>
      <c r="J9" s="9"/>
      <c r="K9" s="9"/>
    </row>
    <row r="10" spans="1:11" ht="20.100000000000001" customHeight="1" x14ac:dyDescent="0.25">
      <c r="A10" s="3">
        <v>8</v>
      </c>
      <c r="B10" s="4">
        <v>0.22754001912415525</v>
      </c>
      <c r="C10" s="5">
        <v>22.396191179438311</v>
      </c>
      <c r="D10" s="5">
        <v>98427.482188168506</v>
      </c>
      <c r="E10" s="5">
        <v>98416.28409257879</v>
      </c>
      <c r="F10" s="5">
        <v>6816209.2397383898</v>
      </c>
      <c r="G10" s="6">
        <v>69.251077932761888</v>
      </c>
      <c r="H10" s="7"/>
      <c r="I10" s="8"/>
      <c r="J10" s="9"/>
      <c r="K10" s="9"/>
    </row>
    <row r="11" spans="1:11" ht="20.100000000000001" customHeight="1" x14ac:dyDescent="0.25">
      <c r="A11" s="3">
        <v>9</v>
      </c>
      <c r="B11" s="4">
        <v>0.22241244881096658</v>
      </c>
      <c r="C11" s="5">
        <v>21.886516152044099</v>
      </c>
      <c r="D11" s="5">
        <v>98405.085996989073</v>
      </c>
      <c r="E11" s="5">
        <v>98394.142738913055</v>
      </c>
      <c r="F11" s="5">
        <v>6717792.9556458108</v>
      </c>
      <c r="G11" s="6">
        <v>68.266725114709587</v>
      </c>
      <c r="H11" s="7"/>
      <c r="I11" s="8"/>
      <c r="J11" s="9"/>
      <c r="K11" s="9"/>
    </row>
    <row r="12" spans="1:11" ht="20.100000000000001" customHeight="1" x14ac:dyDescent="0.25">
      <c r="A12" s="3">
        <v>10</v>
      </c>
      <c r="B12" s="4">
        <v>0.22669158066243383</v>
      </c>
      <c r="C12" s="5">
        <v>22.302643000938488</v>
      </c>
      <c r="D12" s="5">
        <v>98383.199480837036</v>
      </c>
      <c r="E12" s="5">
        <v>98372.048159336569</v>
      </c>
      <c r="F12" s="5">
        <v>6619398.8129068976</v>
      </c>
      <c r="G12" s="6">
        <v>67.281800630972739</v>
      </c>
      <c r="H12" s="7"/>
      <c r="I12" s="8"/>
      <c r="J12" s="9"/>
      <c r="K12" s="9"/>
    </row>
    <row r="13" spans="1:11" ht="20.100000000000001" customHeight="1" x14ac:dyDescent="0.25">
      <c r="A13" s="3">
        <v>11</v>
      </c>
      <c r="B13" s="4">
        <v>0.24293055253230481</v>
      </c>
      <c r="C13" s="5">
        <v>23.894867016388556</v>
      </c>
      <c r="D13" s="5">
        <v>98360.896837836102</v>
      </c>
      <c r="E13" s="5">
        <v>98348.949404327897</v>
      </c>
      <c r="F13" s="5">
        <v>6521026.764747561</v>
      </c>
      <c r="G13" s="6">
        <v>66.296942935550206</v>
      </c>
      <c r="H13" s="7"/>
      <c r="I13" s="8"/>
      <c r="J13" s="9"/>
      <c r="K13" s="9"/>
    </row>
    <row r="14" spans="1:11" ht="20.100000000000001" customHeight="1" x14ac:dyDescent="0.25">
      <c r="A14" s="3">
        <v>12</v>
      </c>
      <c r="B14" s="4">
        <v>0.27559098635536727</v>
      </c>
      <c r="C14" s="5">
        <v>27.100791368367897</v>
      </c>
      <c r="D14" s="5">
        <v>98337.001970819707</v>
      </c>
      <c r="E14" s="5">
        <v>98323.451575135521</v>
      </c>
      <c r="F14" s="5">
        <v>6422677.8153432328</v>
      </c>
      <c r="G14" s="6">
        <v>65.312930907219268</v>
      </c>
      <c r="H14" s="7"/>
      <c r="I14" s="8"/>
      <c r="J14" s="9"/>
      <c r="K14" s="9"/>
    </row>
    <row r="15" spans="1:11" ht="20.100000000000001" customHeight="1" x14ac:dyDescent="0.25">
      <c r="A15" s="3">
        <v>13</v>
      </c>
      <c r="B15" s="4">
        <v>0.33182623029533947</v>
      </c>
      <c r="C15" s="5">
        <v>32.621803909084683</v>
      </c>
      <c r="D15" s="5">
        <v>98309.901179451335</v>
      </c>
      <c r="E15" s="5">
        <v>98293.590277496784</v>
      </c>
      <c r="F15" s="5">
        <v>6324354.363768097</v>
      </c>
      <c r="G15" s="6">
        <v>64.330797690701061</v>
      </c>
      <c r="H15" s="7"/>
      <c r="I15" s="8"/>
      <c r="J15" s="9"/>
      <c r="K15" s="9"/>
    </row>
    <row r="16" spans="1:11" ht="20.100000000000001" customHeight="1" x14ac:dyDescent="0.25">
      <c r="A16" s="3">
        <v>14</v>
      </c>
      <c r="B16" s="4">
        <v>0.42273934833257459</v>
      </c>
      <c r="C16" s="5">
        <v>41.545673039115101</v>
      </c>
      <c r="D16" s="5">
        <v>98277.279375542246</v>
      </c>
      <c r="E16" s="5">
        <v>98256.506539022696</v>
      </c>
      <c r="F16" s="5">
        <v>6226060.7734906003</v>
      </c>
      <c r="G16" s="6">
        <v>63.351985454331242</v>
      </c>
      <c r="H16" s="7"/>
      <c r="I16" s="8"/>
      <c r="J16" s="9"/>
      <c r="K16" s="9"/>
    </row>
    <row r="17" spans="1:11" ht="20.100000000000001" customHeight="1" x14ac:dyDescent="0.25">
      <c r="A17" s="3">
        <v>15</v>
      </c>
      <c r="B17" s="4">
        <v>0.71041449706680682</v>
      </c>
      <c r="C17" s="5">
        <v>69.788089352252527</v>
      </c>
      <c r="D17" s="5">
        <v>98235.73370250313</v>
      </c>
      <c r="E17" s="5">
        <v>98200.839657827004</v>
      </c>
      <c r="F17" s="5">
        <v>6127804.2669515777</v>
      </c>
      <c r="G17" s="6">
        <v>62.378566698641514</v>
      </c>
      <c r="H17" s="7"/>
      <c r="I17" s="8"/>
      <c r="J17" s="9"/>
      <c r="K17" s="9"/>
    </row>
    <row r="18" spans="1:11" ht="20.100000000000001" customHeight="1" x14ac:dyDescent="0.25">
      <c r="A18" s="3">
        <v>16</v>
      </c>
      <c r="B18" s="4">
        <v>0.88435043813515191</v>
      </c>
      <c r="C18" s="5">
        <v>86.813097012941469</v>
      </c>
      <c r="D18" s="5">
        <v>98165.945613150878</v>
      </c>
      <c r="E18" s="5">
        <v>98122.539064644399</v>
      </c>
      <c r="F18" s="5">
        <v>6029603.4272937505</v>
      </c>
      <c r="G18" s="6">
        <v>61.422557381100496</v>
      </c>
      <c r="H18" s="7"/>
      <c r="I18" s="8"/>
      <c r="J18" s="9"/>
      <c r="K18" s="9"/>
    </row>
    <row r="19" spans="1:11" ht="20.100000000000001" customHeight="1" x14ac:dyDescent="0.25">
      <c r="A19" s="3">
        <v>17</v>
      </c>
      <c r="B19" s="4">
        <v>1.0389252032820269</v>
      </c>
      <c r="C19" s="5">
        <v>101.89688268705345</v>
      </c>
      <c r="D19" s="5">
        <v>98079.132516137935</v>
      </c>
      <c r="E19" s="5">
        <v>98028.184074794408</v>
      </c>
      <c r="F19" s="5">
        <v>5931480.8882291056</v>
      </c>
      <c r="G19" s="6">
        <v>60.476481959637439</v>
      </c>
      <c r="H19" s="7"/>
      <c r="I19" s="8"/>
      <c r="J19" s="9"/>
      <c r="K19" s="9"/>
    </row>
    <row r="20" spans="1:11" ht="20.100000000000001" customHeight="1" x14ac:dyDescent="0.25">
      <c r="A20" s="3">
        <v>18</v>
      </c>
      <c r="B20" s="4">
        <v>1.1601528681904278</v>
      </c>
      <c r="C20" s="5">
        <v>113.66857093751742</v>
      </c>
      <c r="D20" s="5">
        <v>97977.23563345088</v>
      </c>
      <c r="E20" s="5">
        <v>97920.401347982115</v>
      </c>
      <c r="F20" s="5">
        <v>5833452.7041543117</v>
      </c>
      <c r="G20" s="6">
        <v>59.538857842226001</v>
      </c>
      <c r="H20" s="7"/>
      <c r="I20" s="8"/>
      <c r="J20" s="9"/>
      <c r="K20" s="9"/>
    </row>
    <row r="21" spans="1:11" ht="20.100000000000001" customHeight="1" x14ac:dyDescent="0.25">
      <c r="A21" s="3">
        <v>19</v>
      </c>
      <c r="B21" s="4">
        <v>1.2535242029435401</v>
      </c>
      <c r="C21" s="5">
        <v>122.67434989924874</v>
      </c>
      <c r="D21" s="5">
        <v>97863.567062513364</v>
      </c>
      <c r="E21" s="5">
        <v>97802.229887563735</v>
      </c>
      <c r="F21" s="5">
        <v>5735532.3028063299</v>
      </c>
      <c r="G21" s="6">
        <v>58.60743149841025</v>
      </c>
      <c r="H21" s="7"/>
      <c r="I21" s="8"/>
      <c r="J21" s="9"/>
      <c r="K21" s="9"/>
    </row>
    <row r="22" spans="1:11" ht="20.100000000000001" customHeight="1" x14ac:dyDescent="0.25">
      <c r="A22" s="3">
        <v>20</v>
      </c>
      <c r="B22" s="4">
        <v>1.3459133279364226</v>
      </c>
      <c r="C22" s="5">
        <v>131.5507701863113</v>
      </c>
      <c r="D22" s="5">
        <v>97740.892712614121</v>
      </c>
      <c r="E22" s="5">
        <v>97675.117327520973</v>
      </c>
      <c r="F22" s="5">
        <v>5637730.0729187662</v>
      </c>
      <c r="G22" s="6">
        <v>57.680361990301108</v>
      </c>
      <c r="H22" s="7"/>
      <c r="I22" s="8"/>
      <c r="J22" s="9"/>
      <c r="K22" s="9"/>
    </row>
    <row r="23" spans="1:11" ht="20.100000000000001" customHeight="1" x14ac:dyDescent="0.25">
      <c r="A23" s="3">
        <v>21</v>
      </c>
      <c r="B23" s="4">
        <v>1.4376269618289701</v>
      </c>
      <c r="C23" s="5">
        <v>140.32582170281754</v>
      </c>
      <c r="D23" s="5">
        <v>97609.341942427811</v>
      </c>
      <c r="E23" s="5">
        <v>97539.179031576408</v>
      </c>
      <c r="F23" s="5">
        <v>5540054.9555912456</v>
      </c>
      <c r="G23" s="6">
        <v>56.757425522435085</v>
      </c>
      <c r="H23" s="7"/>
      <c r="I23" s="8"/>
      <c r="J23" s="9"/>
      <c r="K23" s="9"/>
    </row>
    <row r="24" spans="1:11" ht="20.100000000000001" customHeight="1" x14ac:dyDescent="0.25">
      <c r="A24" s="3">
        <v>22</v>
      </c>
      <c r="B24" s="4">
        <v>1.5009044879330249</v>
      </c>
      <c r="C24" s="5">
        <v>146.29168373001249</v>
      </c>
      <c r="D24" s="5">
        <v>97469.016120724991</v>
      </c>
      <c r="E24" s="5">
        <v>97395.870278859977</v>
      </c>
      <c r="F24" s="5">
        <v>5442515.7765596695</v>
      </c>
      <c r="G24" s="6">
        <v>55.838419152795971</v>
      </c>
      <c r="H24" s="7"/>
      <c r="I24" s="8"/>
      <c r="J24" s="9"/>
      <c r="K24" s="9"/>
    </row>
    <row r="25" spans="1:11" ht="20.100000000000001" customHeight="1" x14ac:dyDescent="0.25">
      <c r="A25" s="3">
        <v>23</v>
      </c>
      <c r="B25" s="4">
        <v>1.528924449546982</v>
      </c>
      <c r="C25" s="5">
        <v>148.79909288824516</v>
      </c>
      <c r="D25" s="5">
        <v>97322.724436994977</v>
      </c>
      <c r="E25" s="5">
        <v>97248.324890550852</v>
      </c>
      <c r="F25" s="5">
        <v>5345119.90628081</v>
      </c>
      <c r="G25" s="6">
        <v>54.921601683491161</v>
      </c>
      <c r="H25" s="7"/>
      <c r="I25" s="8"/>
      <c r="J25" s="9"/>
      <c r="K25" s="9"/>
    </row>
    <row r="26" spans="1:11" ht="20.100000000000001" customHeight="1" x14ac:dyDescent="0.25">
      <c r="A26" s="3">
        <v>24</v>
      </c>
      <c r="B26" s="4">
        <v>1.5312518823387082</v>
      </c>
      <c r="C26" s="5">
        <v>148.79775609740452</v>
      </c>
      <c r="D26" s="5">
        <v>97173.925344106727</v>
      </c>
      <c r="E26" s="5">
        <v>97099.526466058014</v>
      </c>
      <c r="F26" s="5">
        <v>5247871.5813902589</v>
      </c>
      <c r="G26" s="6">
        <v>54.004935612169596</v>
      </c>
      <c r="H26" s="7"/>
      <c r="I26" s="8"/>
      <c r="J26" s="9"/>
      <c r="K26" s="9"/>
    </row>
    <row r="27" spans="1:11" ht="20.100000000000001" customHeight="1" x14ac:dyDescent="0.25">
      <c r="A27" s="3">
        <v>25</v>
      </c>
      <c r="B27" s="4">
        <v>1.5215949319955446</v>
      </c>
      <c r="C27" s="5">
        <v>147.63294241413607</v>
      </c>
      <c r="D27" s="5">
        <v>97025.127588009316</v>
      </c>
      <c r="E27" s="5">
        <v>96951.311116802244</v>
      </c>
      <c r="F27" s="5">
        <v>5150772.0549242012</v>
      </c>
      <c r="G27" s="6">
        <v>53.086990792689775</v>
      </c>
      <c r="H27" s="7"/>
      <c r="I27" s="8"/>
      <c r="J27" s="9"/>
      <c r="K27" s="9"/>
    </row>
    <row r="28" spans="1:11" ht="20.100000000000001" customHeight="1" x14ac:dyDescent="0.25">
      <c r="A28" s="3">
        <v>26</v>
      </c>
      <c r="B28" s="4">
        <v>1.5160440447218808</v>
      </c>
      <c r="C28" s="5">
        <v>146.87054882503048</v>
      </c>
      <c r="D28" s="5">
        <v>96877.494645595187</v>
      </c>
      <c r="E28" s="5">
        <v>96804.059371182666</v>
      </c>
      <c r="F28" s="5">
        <v>5053820.7438073987</v>
      </c>
      <c r="G28" s="6">
        <v>52.167128828998727</v>
      </c>
      <c r="H28" s="7"/>
      <c r="I28" s="8"/>
      <c r="J28" s="9"/>
      <c r="K28" s="9"/>
    </row>
    <row r="29" spans="1:11" ht="20.100000000000001" customHeight="1" x14ac:dyDescent="0.25">
      <c r="A29" s="3">
        <v>27</v>
      </c>
      <c r="B29" s="4">
        <v>1.5216741556998363</v>
      </c>
      <c r="C29" s="5">
        <v>147.19249075277096</v>
      </c>
      <c r="D29" s="5">
        <v>96730.62409677016</v>
      </c>
      <c r="E29" s="5">
        <v>96657.027851393766</v>
      </c>
      <c r="F29" s="5">
        <v>4957016.684436216</v>
      </c>
      <c r="G29" s="6">
        <v>51.245577403461944</v>
      </c>
      <c r="H29" s="7"/>
      <c r="I29" s="8"/>
      <c r="J29" s="9"/>
      <c r="K29" s="9"/>
    </row>
    <row r="30" spans="1:11" ht="20.100000000000001" customHeight="1" x14ac:dyDescent="0.25">
      <c r="A30" s="3">
        <v>28</v>
      </c>
      <c r="B30" s="4">
        <v>1.5468501263525836</v>
      </c>
      <c r="C30" s="5">
        <v>149.40009338333411</v>
      </c>
      <c r="D30" s="5">
        <v>96583.431606017388</v>
      </c>
      <c r="E30" s="5">
        <v>96508.731559325723</v>
      </c>
      <c r="F30" s="5">
        <v>4860359.6565848226</v>
      </c>
      <c r="G30" s="6">
        <v>50.322913317174063</v>
      </c>
      <c r="H30" s="7"/>
      <c r="I30" s="8"/>
      <c r="J30" s="9"/>
      <c r="K30" s="9"/>
    </row>
    <row r="31" spans="1:11" ht="20.100000000000001" customHeight="1" x14ac:dyDescent="0.25">
      <c r="A31" s="3">
        <v>29</v>
      </c>
      <c r="B31" s="4">
        <v>1.5879469733414886</v>
      </c>
      <c r="C31" s="5">
        <v>153.13212846760499</v>
      </c>
      <c r="D31" s="5">
        <v>96434.031512634057</v>
      </c>
      <c r="E31" s="5">
        <v>96357.465448400253</v>
      </c>
      <c r="F31" s="5">
        <v>4763850.9250254966</v>
      </c>
      <c r="G31" s="6">
        <v>49.400101295167495</v>
      </c>
      <c r="H31" s="7"/>
      <c r="I31" s="8"/>
      <c r="J31" s="9"/>
      <c r="K31" s="9"/>
    </row>
    <row r="32" spans="1:11" ht="20.100000000000001" customHeight="1" x14ac:dyDescent="0.25">
      <c r="A32" s="3">
        <v>30</v>
      </c>
      <c r="B32" s="4">
        <v>1.6352215299528994</v>
      </c>
      <c r="C32" s="5">
        <v>157.44059959621782</v>
      </c>
      <c r="D32" s="5">
        <v>96280.899384166449</v>
      </c>
      <c r="E32" s="5">
        <v>96202.179084368341</v>
      </c>
      <c r="F32" s="5">
        <v>4667493.4595770966</v>
      </c>
      <c r="G32" s="6">
        <v>48.477875564430732</v>
      </c>
      <c r="H32" s="7"/>
      <c r="I32" s="8"/>
      <c r="J32" s="9"/>
      <c r="K32" s="9"/>
    </row>
    <row r="33" spans="1:11" ht="20.100000000000001" customHeight="1" x14ac:dyDescent="0.25">
      <c r="A33" s="3">
        <v>31</v>
      </c>
      <c r="B33" s="4">
        <v>1.6827209326501829</v>
      </c>
      <c r="C33" s="5">
        <v>161.74895621553344</v>
      </c>
      <c r="D33" s="5">
        <v>96123.458784570234</v>
      </c>
      <c r="E33" s="5">
        <v>96042.584306462464</v>
      </c>
      <c r="F33" s="5">
        <v>4571291.2804927286</v>
      </c>
      <c r="G33" s="6">
        <v>47.556458520056019</v>
      </c>
      <c r="H33" s="7"/>
      <c r="I33" s="8"/>
      <c r="J33" s="9"/>
      <c r="K33" s="9"/>
    </row>
    <row r="34" spans="1:11" ht="20.100000000000001" customHeight="1" x14ac:dyDescent="0.25">
      <c r="A34" s="3">
        <v>32</v>
      </c>
      <c r="B34" s="4">
        <v>1.7343751863217969</v>
      </c>
      <c r="C34" s="5">
        <v>166.43360836331087</v>
      </c>
      <c r="D34" s="5">
        <v>95961.709828354695</v>
      </c>
      <c r="E34" s="5">
        <v>95878.493024173047</v>
      </c>
      <c r="F34" s="5">
        <v>4475248.6961862659</v>
      </c>
      <c r="G34" s="6">
        <v>46.635774875115061</v>
      </c>
      <c r="H34" s="7"/>
      <c r="I34" s="8"/>
      <c r="J34" s="9"/>
      <c r="K34" s="9"/>
    </row>
    <row r="35" spans="1:11" ht="20.100000000000001" customHeight="1" x14ac:dyDescent="0.25">
      <c r="A35" s="3">
        <v>33</v>
      </c>
      <c r="B35" s="4">
        <v>1.7895410229549613</v>
      </c>
      <c r="C35" s="5">
        <v>171.42957660097645</v>
      </c>
      <c r="D35" s="5">
        <v>95795.276219991385</v>
      </c>
      <c r="E35" s="5">
        <v>95709.561431690905</v>
      </c>
      <c r="F35" s="5">
        <v>4379370.2031620927</v>
      </c>
      <c r="G35" s="6">
        <v>45.715930638427118</v>
      </c>
      <c r="H35" s="7"/>
      <c r="I35" s="8"/>
      <c r="J35" s="9"/>
      <c r="K35" s="9"/>
    </row>
    <row r="36" spans="1:11" ht="20.100000000000001" customHeight="1" x14ac:dyDescent="0.25">
      <c r="A36" s="3">
        <v>34</v>
      </c>
      <c r="B36" s="4">
        <v>1.8506169863046007</v>
      </c>
      <c r="C36" s="5">
        <v>176.96311489404448</v>
      </c>
      <c r="D36" s="5">
        <v>95623.84664339041</v>
      </c>
      <c r="E36" s="5">
        <v>95535.365085943398</v>
      </c>
      <c r="F36" s="5">
        <v>4283660.6417304017</v>
      </c>
      <c r="G36" s="6">
        <v>44.796991462866352</v>
      </c>
      <c r="H36" s="7"/>
      <c r="I36" s="8"/>
      <c r="J36" s="9"/>
      <c r="K36" s="9"/>
    </row>
    <row r="37" spans="1:11" ht="20.100000000000001" customHeight="1" x14ac:dyDescent="0.25">
      <c r="A37" s="3">
        <v>35</v>
      </c>
      <c r="B37" s="4">
        <v>1.9217058037347263</v>
      </c>
      <c r="C37" s="5">
        <v>183.42083002510392</v>
      </c>
      <c r="D37" s="5">
        <v>95446.883528496372</v>
      </c>
      <c r="E37" s="5">
        <v>95355.173113483819</v>
      </c>
      <c r="F37" s="5">
        <v>4188125.2766444581</v>
      </c>
      <c r="G37" s="6">
        <v>43.879120216576396</v>
      </c>
      <c r="H37" s="7"/>
      <c r="I37" s="8"/>
      <c r="J37" s="9"/>
      <c r="K37" s="9"/>
    </row>
    <row r="38" spans="1:11" ht="20.100000000000001" customHeight="1" x14ac:dyDescent="0.25">
      <c r="A38" s="3">
        <v>36</v>
      </c>
      <c r="B38" s="4">
        <v>2.0057272733803266</v>
      </c>
      <c r="C38" s="5">
        <v>191.07252529097323</v>
      </c>
      <c r="D38" s="5">
        <v>95263.462698471267</v>
      </c>
      <c r="E38" s="5">
        <v>95167.926435825779</v>
      </c>
      <c r="F38" s="5">
        <v>4092770.1035309741</v>
      </c>
      <c r="G38" s="6">
        <v>42.962642629162509</v>
      </c>
      <c r="H38" s="7"/>
      <c r="I38" s="8"/>
      <c r="J38" s="9"/>
      <c r="K38" s="9"/>
    </row>
    <row r="39" spans="1:11" ht="20.100000000000001" customHeight="1" x14ac:dyDescent="0.25">
      <c r="A39" s="3">
        <v>37</v>
      </c>
      <c r="B39" s="4">
        <v>2.1029809015528826</v>
      </c>
      <c r="C39" s="5">
        <v>199.93542079918211</v>
      </c>
      <c r="D39" s="5">
        <v>95072.390173180291</v>
      </c>
      <c r="E39" s="5">
        <v>94972.422462780698</v>
      </c>
      <c r="F39" s="5">
        <v>3997602.1770951482</v>
      </c>
      <c r="G39" s="6">
        <v>42.047982277644081</v>
      </c>
      <c r="H39" s="7"/>
      <c r="I39" s="8"/>
      <c r="J39" s="9"/>
      <c r="K39" s="9"/>
    </row>
    <row r="40" spans="1:11" ht="20.100000000000001" customHeight="1" x14ac:dyDescent="0.25">
      <c r="A40" s="3">
        <v>38</v>
      </c>
      <c r="B40" s="4">
        <v>2.2151123326255111</v>
      </c>
      <c r="C40" s="5">
        <v>210.15314454845517</v>
      </c>
      <c r="D40" s="5">
        <v>94872.454752381105</v>
      </c>
      <c r="E40" s="5">
        <v>94767.378180106869</v>
      </c>
      <c r="F40" s="5">
        <v>3902629.7546323678</v>
      </c>
      <c r="G40" s="6">
        <v>41.135541025245999</v>
      </c>
      <c r="H40" s="7"/>
      <c r="I40" s="8"/>
      <c r="J40" s="9"/>
      <c r="K40" s="9"/>
    </row>
    <row r="41" spans="1:11" ht="20.100000000000001" customHeight="1" x14ac:dyDescent="0.25">
      <c r="A41" s="3">
        <v>39</v>
      </c>
      <c r="B41" s="4">
        <v>2.3432887740440935</v>
      </c>
      <c r="C41" s="5">
        <v>221.82110868281038</v>
      </c>
      <c r="D41" s="5">
        <v>94662.301607832647</v>
      </c>
      <c r="E41" s="5">
        <v>94551.391053491243</v>
      </c>
      <c r="F41" s="5">
        <v>3807862.3764522607</v>
      </c>
      <c r="G41" s="6">
        <v>40.225753143289161</v>
      </c>
      <c r="H41" s="7"/>
      <c r="I41" s="8"/>
      <c r="J41" s="9"/>
      <c r="K41" s="9"/>
    </row>
    <row r="42" spans="1:11" ht="20.100000000000001" customHeight="1" x14ac:dyDescent="0.25">
      <c r="A42" s="3">
        <v>40</v>
      </c>
      <c r="B42" s="4">
        <v>2.4859535306370915</v>
      </c>
      <c r="C42" s="5">
        <v>234.77464593192494</v>
      </c>
      <c r="D42" s="5">
        <v>94440.480499149839</v>
      </c>
      <c r="E42" s="5">
        <v>94323.093176183873</v>
      </c>
      <c r="F42" s="5">
        <v>3713310.9853987694</v>
      </c>
      <c r="G42" s="6">
        <v>39.319060701223314</v>
      </c>
      <c r="H42" s="7"/>
      <c r="I42" s="8"/>
      <c r="J42" s="9"/>
      <c r="K42" s="9"/>
    </row>
    <row r="43" spans="1:11" ht="20.100000000000001" customHeight="1" x14ac:dyDescent="0.25">
      <c r="A43" s="3">
        <v>41</v>
      </c>
      <c r="B43" s="4">
        <v>2.646162375427354</v>
      </c>
      <c r="C43" s="5">
        <v>249.28359437936166</v>
      </c>
      <c r="D43" s="5">
        <v>94205.705853217907</v>
      </c>
      <c r="E43" s="5">
        <v>94081.064056028234</v>
      </c>
      <c r="F43" s="5">
        <v>3618987.8922225856</v>
      </c>
      <c r="G43" s="6">
        <v>38.415803580531922</v>
      </c>
      <c r="H43" s="7"/>
      <c r="I43" s="8"/>
      <c r="J43" s="9"/>
      <c r="K43" s="9"/>
    </row>
    <row r="44" spans="1:11" ht="20.100000000000001" customHeight="1" x14ac:dyDescent="0.25">
      <c r="A44" s="3">
        <v>42</v>
      </c>
      <c r="B44" s="4">
        <v>2.830054443118013</v>
      </c>
      <c r="C44" s="5">
        <v>265.90179027309819</v>
      </c>
      <c r="D44" s="5">
        <v>93956.422258838546</v>
      </c>
      <c r="E44" s="5">
        <v>93823.471363702003</v>
      </c>
      <c r="F44" s="5">
        <v>3524906.8281665575</v>
      </c>
      <c r="G44" s="6">
        <v>37.516401150906603</v>
      </c>
      <c r="H44" s="7"/>
      <c r="I44" s="8"/>
      <c r="J44" s="9"/>
      <c r="K44" s="9"/>
    </row>
    <row r="45" spans="1:11" ht="20.100000000000001" customHeight="1" x14ac:dyDescent="0.25">
      <c r="A45" s="3">
        <v>43</v>
      </c>
      <c r="B45" s="4">
        <v>3.0407063833633723</v>
      </c>
      <c r="C45" s="5">
        <v>284.88536364940364</v>
      </c>
      <c r="D45" s="5">
        <v>93690.520468565446</v>
      </c>
      <c r="E45" s="5">
        <v>93548.077786740745</v>
      </c>
      <c r="F45" s="5">
        <v>3431083.3568028556</v>
      </c>
      <c r="G45" s="6">
        <v>36.621456894927107</v>
      </c>
      <c r="H45" s="7"/>
      <c r="I45" s="8"/>
      <c r="J45" s="9"/>
      <c r="K45" s="9"/>
    </row>
    <row r="46" spans="1:11" ht="20.100000000000001" customHeight="1" x14ac:dyDescent="0.25">
      <c r="A46" s="3">
        <v>44</v>
      </c>
      <c r="B46" s="4">
        <v>3.2767397852643385</v>
      </c>
      <c r="C46" s="5">
        <v>306.06596071616178</v>
      </c>
      <c r="D46" s="5">
        <v>93405.635104916044</v>
      </c>
      <c r="E46" s="5">
        <v>93252.602124557961</v>
      </c>
      <c r="F46" s="5">
        <v>3337535.2790161148</v>
      </c>
      <c r="G46" s="6">
        <v>35.731626633310654</v>
      </c>
      <c r="H46" s="7"/>
      <c r="I46" s="8"/>
      <c r="J46" s="9"/>
      <c r="K46" s="9"/>
    </row>
    <row r="47" spans="1:11" ht="20.100000000000001" customHeight="1" x14ac:dyDescent="0.25">
      <c r="A47" s="3">
        <v>45</v>
      </c>
      <c r="B47" s="4">
        <v>3.5351899913226688</v>
      </c>
      <c r="C47" s="5">
        <v>329.12466503502816</v>
      </c>
      <c r="D47" s="5">
        <v>93099.569144199879</v>
      </c>
      <c r="E47" s="5">
        <v>92935.006811682368</v>
      </c>
      <c r="F47" s="5">
        <v>3244282.6768915569</v>
      </c>
      <c r="G47" s="6">
        <v>34.847451032416259</v>
      </c>
      <c r="H47" s="7"/>
      <c r="I47" s="8"/>
      <c r="J47" s="9"/>
      <c r="K47" s="9"/>
    </row>
    <row r="48" spans="1:11" ht="20.100000000000001" customHeight="1" x14ac:dyDescent="0.25">
      <c r="A48" s="3">
        <v>46</v>
      </c>
      <c r="B48" s="4">
        <v>3.8133370143620606</v>
      </c>
      <c r="C48" s="5">
        <v>353.7649697712198</v>
      </c>
      <c r="D48" s="5">
        <v>92770.444479164857</v>
      </c>
      <c r="E48" s="5">
        <v>92593.56199427924</v>
      </c>
      <c r="F48" s="5">
        <v>3151347.6700798748</v>
      </c>
      <c r="G48" s="6">
        <v>33.969306580045867</v>
      </c>
      <c r="H48" s="7"/>
      <c r="I48" s="8"/>
      <c r="J48" s="9"/>
      <c r="K48" s="9"/>
    </row>
    <row r="49" spans="1:11" ht="20.100000000000001" customHeight="1" x14ac:dyDescent="0.25">
      <c r="A49" s="3">
        <v>47</v>
      </c>
      <c r="B49" s="4">
        <v>4.1115119276499499</v>
      </c>
      <c r="C49" s="5">
        <v>379.97228011667465</v>
      </c>
      <c r="D49" s="5">
        <v>92416.679509393638</v>
      </c>
      <c r="E49" s="5">
        <v>92226.693369335291</v>
      </c>
      <c r="F49" s="5">
        <v>3058754.1080855955</v>
      </c>
      <c r="G49" s="6">
        <v>33.097424883943056</v>
      </c>
      <c r="H49" s="7"/>
      <c r="I49" s="8"/>
      <c r="J49" s="9"/>
      <c r="K49" s="9"/>
    </row>
    <row r="50" spans="1:11" ht="20.100000000000001" customHeight="1" x14ac:dyDescent="0.25">
      <c r="A50" s="3">
        <v>48</v>
      </c>
      <c r="B50" s="4">
        <v>4.4291709959525791</v>
      </c>
      <c r="C50" s="5">
        <v>407.64631422289256</v>
      </c>
      <c r="D50" s="5">
        <v>92036.707229276959</v>
      </c>
      <c r="E50" s="5">
        <v>91832.884072165514</v>
      </c>
      <c r="F50" s="5">
        <v>2966527.41471626</v>
      </c>
      <c r="G50" s="6">
        <v>32.232002904299961</v>
      </c>
      <c r="H50" s="7"/>
      <c r="I50" s="8"/>
      <c r="J50" s="9"/>
      <c r="K50" s="9"/>
    </row>
    <row r="51" spans="1:11" ht="20.100000000000001" customHeight="1" x14ac:dyDescent="0.25">
      <c r="A51" s="3">
        <v>49</v>
      </c>
      <c r="B51" s="4">
        <v>4.7682586518695453</v>
      </c>
      <c r="C51" s="5">
        <v>436.91106247088817</v>
      </c>
      <c r="D51" s="5">
        <v>91629.060915054069</v>
      </c>
      <c r="E51" s="5">
        <v>91410.60538381862</v>
      </c>
      <c r="F51" s="5">
        <v>2874694.5306440946</v>
      </c>
      <c r="G51" s="6">
        <v>31.373174644986463</v>
      </c>
      <c r="H51" s="7"/>
      <c r="I51" s="8"/>
      <c r="J51" s="9"/>
      <c r="K51" s="9"/>
    </row>
    <row r="52" spans="1:11" ht="20.100000000000001" customHeight="1" x14ac:dyDescent="0.25">
      <c r="A52" s="3">
        <v>50</v>
      </c>
      <c r="B52" s="4">
        <v>5.1338802790441225</v>
      </c>
      <c r="C52" s="5">
        <v>468.1695797318132</v>
      </c>
      <c r="D52" s="5">
        <v>91192.149852583185</v>
      </c>
      <c r="E52" s="5">
        <v>90958.065062717273</v>
      </c>
      <c r="F52" s="5">
        <v>2783283.9252602761</v>
      </c>
      <c r="G52" s="6">
        <v>30.521091231642178</v>
      </c>
      <c r="H52" s="7"/>
      <c r="I52" s="8"/>
      <c r="J52" s="9"/>
      <c r="K52" s="9"/>
    </row>
    <row r="53" spans="1:11" ht="20.100000000000001" customHeight="1" x14ac:dyDescent="0.25">
      <c r="A53" s="3">
        <v>51</v>
      </c>
      <c r="B53" s="4">
        <v>5.5272970192659443</v>
      </c>
      <c r="C53" s="5">
        <v>501.45838573807373</v>
      </c>
      <c r="D53" s="5">
        <v>90723.980272851375</v>
      </c>
      <c r="E53" s="5">
        <v>90473.251079982336</v>
      </c>
      <c r="F53" s="5">
        <v>2692325.860197559</v>
      </c>
      <c r="G53" s="6">
        <v>29.676011260753977</v>
      </c>
      <c r="H53" s="7"/>
      <c r="I53" s="8"/>
      <c r="J53" s="9"/>
      <c r="K53" s="9"/>
    </row>
    <row r="54" spans="1:11" ht="20.100000000000001" customHeight="1" x14ac:dyDescent="0.25">
      <c r="A54" s="3">
        <v>52</v>
      </c>
      <c r="B54" s="4">
        <v>5.945944956519094</v>
      </c>
      <c r="C54" s="5">
        <v>536.45814897911487</v>
      </c>
      <c r="D54" s="5">
        <v>90222.521887113297</v>
      </c>
      <c r="E54" s="5">
        <v>89954.292812623738</v>
      </c>
      <c r="F54" s="5">
        <v>2601852.6091175769</v>
      </c>
      <c r="G54" s="6">
        <v>28.838172051685977</v>
      </c>
      <c r="H54" s="7"/>
      <c r="I54" s="8"/>
      <c r="J54" s="9"/>
      <c r="K54" s="9"/>
    </row>
    <row r="55" spans="1:11" ht="20.100000000000001" customHeight="1" x14ac:dyDescent="0.25">
      <c r="A55" s="3">
        <v>53</v>
      </c>
      <c r="B55" s="4">
        <v>6.3904161864199631</v>
      </c>
      <c r="C55" s="5">
        <v>573.13127340846518</v>
      </c>
      <c r="D55" s="5">
        <v>89686.06373813418</v>
      </c>
      <c r="E55" s="5">
        <v>89399.498101429956</v>
      </c>
      <c r="F55" s="5">
        <v>2511898.3163049533</v>
      </c>
      <c r="G55" s="6">
        <v>28.007677130743598</v>
      </c>
      <c r="H55" s="7"/>
      <c r="I55" s="8"/>
      <c r="J55" s="9"/>
      <c r="K55" s="9"/>
    </row>
    <row r="56" spans="1:11" ht="20.100000000000001" customHeight="1" x14ac:dyDescent="0.25">
      <c r="A56" s="3">
        <v>54</v>
      </c>
      <c r="B56" s="4">
        <v>6.8642241707258176</v>
      </c>
      <c r="C56" s="5">
        <v>611.69114494862765</v>
      </c>
      <c r="D56" s="5">
        <v>89112.932464725716</v>
      </c>
      <c r="E56" s="5">
        <v>88807.086892251406</v>
      </c>
      <c r="F56" s="5">
        <v>2422498.8182035233</v>
      </c>
      <c r="G56" s="6">
        <v>27.184593203264189</v>
      </c>
      <c r="H56" s="7"/>
      <c r="I56" s="8"/>
      <c r="J56" s="9"/>
      <c r="K56" s="9"/>
    </row>
    <row r="57" spans="1:11" ht="20.100000000000001" customHeight="1" x14ac:dyDescent="0.25">
      <c r="A57" s="3">
        <v>55</v>
      </c>
      <c r="B57" s="4">
        <v>7.3791374513089947</v>
      </c>
      <c r="C57" s="5">
        <v>653.0628243101022</v>
      </c>
      <c r="D57" s="5">
        <v>88501.241319777095</v>
      </c>
      <c r="E57" s="5">
        <v>88174.709907622047</v>
      </c>
      <c r="F57" s="5">
        <v>2333691.7313112719</v>
      </c>
      <c r="G57" s="6">
        <v>26.369028236327903</v>
      </c>
      <c r="H57" s="7"/>
      <c r="I57" s="8"/>
      <c r="J57" s="9"/>
      <c r="K57" s="9"/>
    </row>
    <row r="58" spans="1:11" ht="20.100000000000001" customHeight="1" x14ac:dyDescent="0.25">
      <c r="A58" s="3">
        <v>56</v>
      </c>
      <c r="B58" s="4">
        <v>7.9347255267284771</v>
      </c>
      <c r="C58" s="5">
        <v>697.05118438458157</v>
      </c>
      <c r="D58" s="5">
        <v>87848.178495466986</v>
      </c>
      <c r="E58" s="5">
        <v>87499.652903274691</v>
      </c>
      <c r="F58" s="5">
        <v>2245517.0214036498</v>
      </c>
      <c r="G58" s="6">
        <v>25.5613384348034</v>
      </c>
      <c r="H58" s="7"/>
      <c r="I58" s="8"/>
      <c r="J58" s="9"/>
      <c r="K58" s="9"/>
    </row>
    <row r="59" spans="1:11" ht="20.100000000000001" customHeight="1" x14ac:dyDescent="0.25">
      <c r="A59" s="3">
        <v>57</v>
      </c>
      <c r="B59" s="4">
        <v>8.5213894855494257</v>
      </c>
      <c r="C59" s="5">
        <v>742.64869992243712</v>
      </c>
      <c r="D59" s="5">
        <v>87151.127311082411</v>
      </c>
      <c r="E59" s="5">
        <v>86779.802961121197</v>
      </c>
      <c r="F59" s="5">
        <v>2158017.3685003752</v>
      </c>
      <c r="G59" s="6">
        <v>24.761783755216612</v>
      </c>
      <c r="H59" s="7"/>
      <c r="I59" s="8"/>
      <c r="J59" s="9"/>
      <c r="K59" s="9"/>
    </row>
    <row r="60" spans="1:11" ht="20.100000000000001" customHeight="1" x14ac:dyDescent="0.25">
      <c r="A60" s="3">
        <v>58</v>
      </c>
      <c r="B60" s="4">
        <v>9.1384141993147221</v>
      </c>
      <c r="C60" s="5">
        <v>789.6364678814067</v>
      </c>
      <c r="D60" s="5">
        <v>86408.478611159968</v>
      </c>
      <c r="E60" s="5">
        <v>86013.660377219261</v>
      </c>
      <c r="F60" s="5">
        <v>2071237.5655392541</v>
      </c>
      <c r="G60" s="6">
        <v>23.970304752845703</v>
      </c>
      <c r="H60" s="7"/>
      <c r="I60" s="8"/>
      <c r="J60" s="9"/>
      <c r="K60" s="9"/>
    </row>
    <row r="61" spans="1:11" ht="20.100000000000001" customHeight="1" x14ac:dyDescent="0.25">
      <c r="A61" s="3">
        <v>59</v>
      </c>
      <c r="B61" s="4">
        <v>9.797096297777566</v>
      </c>
      <c r="C61" s="5">
        <v>838.81604138191619</v>
      </c>
      <c r="D61" s="5">
        <v>85618.842143278554</v>
      </c>
      <c r="E61" s="5">
        <v>85199.434122587598</v>
      </c>
      <c r="F61" s="5">
        <v>1985223.9051620348</v>
      </c>
      <c r="G61" s="6">
        <v>23.186764215286498</v>
      </c>
      <c r="H61" s="7"/>
      <c r="I61" s="8"/>
      <c r="J61" s="9"/>
      <c r="K61" s="9"/>
    </row>
    <row r="62" spans="1:11" ht="20.100000000000001" customHeight="1" x14ac:dyDescent="0.25">
      <c r="A62" s="3">
        <v>60</v>
      </c>
      <c r="B62" s="4">
        <v>10.510430853029122</v>
      </c>
      <c r="C62" s="5">
        <v>891.0746020619888</v>
      </c>
      <c r="D62" s="5">
        <v>84780.026101896641</v>
      </c>
      <c r="E62" s="5">
        <v>84334.488800865656</v>
      </c>
      <c r="F62" s="5">
        <v>1900024.4710394472</v>
      </c>
      <c r="G62" s="6">
        <v>22.411227719555292</v>
      </c>
      <c r="H62" s="7"/>
      <c r="I62" s="8"/>
      <c r="J62" s="9"/>
      <c r="K62" s="9"/>
    </row>
    <row r="63" spans="1:11" ht="20.100000000000001" customHeight="1" x14ac:dyDescent="0.25">
      <c r="A63" s="3">
        <v>61</v>
      </c>
      <c r="B63" s="4">
        <v>11.297515143931482</v>
      </c>
      <c r="C63" s="5">
        <v>947.73669997791569</v>
      </c>
      <c r="D63" s="5">
        <v>83888.951499834657</v>
      </c>
      <c r="E63" s="5">
        <v>83415.083149845697</v>
      </c>
      <c r="F63" s="5">
        <v>1815689.9822385816</v>
      </c>
      <c r="G63" s="6">
        <v>21.643970389141892</v>
      </c>
      <c r="H63" s="7"/>
      <c r="I63" s="8"/>
      <c r="J63" s="9"/>
      <c r="K63" s="9"/>
    </row>
    <row r="64" spans="1:11" ht="20.100000000000001" customHeight="1" x14ac:dyDescent="0.25">
      <c r="A64" s="3">
        <v>62</v>
      </c>
      <c r="B64" s="4">
        <v>12.174113078725021</v>
      </c>
      <c r="C64" s="5">
        <v>1009.7357278602773</v>
      </c>
      <c r="D64" s="5">
        <v>82941.214799856738</v>
      </c>
      <c r="E64" s="5">
        <v>82436.346935926602</v>
      </c>
      <c r="F64" s="5">
        <v>1732274.8990887359</v>
      </c>
      <c r="G64" s="6">
        <v>20.885574237956881</v>
      </c>
      <c r="H64" s="7"/>
      <c r="I64" s="8"/>
      <c r="J64" s="9"/>
      <c r="K64" s="9"/>
    </row>
    <row r="65" spans="1:11" ht="20.100000000000001" customHeight="1" x14ac:dyDescent="0.25">
      <c r="A65" s="3">
        <v>63</v>
      </c>
      <c r="B65" s="4">
        <v>13.155915012520104</v>
      </c>
      <c r="C65" s="5">
        <v>1077.8835755212549</v>
      </c>
      <c r="D65" s="5">
        <v>81931.479071996466</v>
      </c>
      <c r="E65" s="5">
        <v>81392.537284235848</v>
      </c>
      <c r="F65" s="5">
        <v>1649838.5521528092</v>
      </c>
      <c r="G65" s="6">
        <v>20.136809085345941</v>
      </c>
      <c r="H65" s="7"/>
      <c r="I65" s="8"/>
      <c r="J65" s="9"/>
      <c r="K65" s="9"/>
    </row>
    <row r="66" spans="1:11" ht="20.100000000000001" customHeight="1" x14ac:dyDescent="0.25">
      <c r="A66" s="3">
        <v>64</v>
      </c>
      <c r="B66" s="4">
        <v>14.247248591758488</v>
      </c>
      <c r="C66" s="5">
        <v>1151.941274575767</v>
      </c>
      <c r="D66" s="5">
        <v>80853.595496475216</v>
      </c>
      <c r="E66" s="5">
        <v>80277.62485918733</v>
      </c>
      <c r="F66" s="5">
        <v>1568446.0148685733</v>
      </c>
      <c r="G66" s="6">
        <v>19.398593287505058</v>
      </c>
      <c r="H66" s="7"/>
      <c r="I66" s="8"/>
      <c r="J66" s="9"/>
      <c r="K66" s="9"/>
    </row>
    <row r="67" spans="1:11" ht="20.100000000000001" customHeight="1" x14ac:dyDescent="0.25">
      <c r="A67" s="3">
        <v>65</v>
      </c>
      <c r="B67" s="4">
        <v>15.426448837421653</v>
      </c>
      <c r="C67" s="5">
        <v>1229.5134911120033</v>
      </c>
      <c r="D67" s="5">
        <v>79701.654221899444</v>
      </c>
      <c r="E67" s="5">
        <v>79086.897476343438</v>
      </c>
      <c r="F67" s="5">
        <v>1488168.390009386</v>
      </c>
      <c r="G67" s="6">
        <v>18.671737801904811</v>
      </c>
      <c r="H67" s="7"/>
      <c r="I67" s="8"/>
      <c r="J67" s="9"/>
      <c r="K67" s="9"/>
    </row>
    <row r="68" spans="1:11" ht="20.100000000000001" customHeight="1" x14ac:dyDescent="0.25">
      <c r="A68" s="3">
        <v>66</v>
      </c>
      <c r="B68" s="4">
        <v>16.712061824813173</v>
      </c>
      <c r="C68" s="5">
        <v>1311.4312674183598</v>
      </c>
      <c r="D68" s="5">
        <v>78472.140730787447</v>
      </c>
      <c r="E68" s="5">
        <v>77816.42509707826</v>
      </c>
      <c r="F68" s="5">
        <v>1409081.4925330426</v>
      </c>
      <c r="G68" s="6">
        <v>17.956455366333714</v>
      </c>
      <c r="H68" s="7"/>
      <c r="I68" s="8"/>
      <c r="J68" s="9"/>
      <c r="K68" s="9"/>
    </row>
    <row r="69" spans="1:11" ht="20.100000000000001" customHeight="1" x14ac:dyDescent="0.25">
      <c r="A69" s="3">
        <v>67</v>
      </c>
      <c r="B69" s="4">
        <v>18.157858472734233</v>
      </c>
      <c r="C69" s="5">
        <v>1401.0732420916208</v>
      </c>
      <c r="D69" s="5">
        <v>77160.709463369087</v>
      </c>
      <c r="E69" s="5">
        <v>76460.172842323285</v>
      </c>
      <c r="F69" s="5">
        <v>1331265.0674359642</v>
      </c>
      <c r="G69" s="6">
        <v>17.253147057544393</v>
      </c>
      <c r="H69" s="7"/>
      <c r="I69" s="8"/>
      <c r="J69" s="9"/>
      <c r="K69" s="9"/>
    </row>
    <row r="70" spans="1:11" ht="20.100000000000001" customHeight="1" x14ac:dyDescent="0.25">
      <c r="A70" s="3">
        <v>68</v>
      </c>
      <c r="B70" s="4">
        <v>19.792755984851841</v>
      </c>
      <c r="C70" s="5">
        <v>1499.4919932288878</v>
      </c>
      <c r="D70" s="5">
        <v>75759.636221277469</v>
      </c>
      <c r="E70" s="5">
        <v>75009.890224663017</v>
      </c>
      <c r="F70" s="5">
        <v>1254804.8945936409</v>
      </c>
      <c r="G70" s="6">
        <v>16.562974126863914</v>
      </c>
      <c r="H70" s="7"/>
      <c r="I70" s="8"/>
      <c r="J70" s="9"/>
      <c r="K70" s="9"/>
    </row>
    <row r="71" spans="1:11" ht="20.100000000000001" customHeight="1" x14ac:dyDescent="0.25">
      <c r="A71" s="3">
        <v>69</v>
      </c>
      <c r="B71" s="4">
        <v>21.613104952659612</v>
      </c>
      <c r="C71" s="5">
        <v>1604.9922910004539</v>
      </c>
      <c r="D71" s="5">
        <v>74260.144228048579</v>
      </c>
      <c r="E71" s="5">
        <v>73457.648082548345</v>
      </c>
      <c r="F71" s="5">
        <v>1179795.0043689779</v>
      </c>
      <c r="G71" s="6">
        <v>15.887324440764566</v>
      </c>
      <c r="H71" s="7"/>
      <c r="I71" s="8"/>
      <c r="J71" s="9"/>
      <c r="K71" s="9"/>
    </row>
    <row r="72" spans="1:11" ht="20.100000000000001" customHeight="1" x14ac:dyDescent="0.25">
      <c r="A72" s="3">
        <v>70</v>
      </c>
      <c r="B72" s="4">
        <v>23.576580565873488</v>
      </c>
      <c r="C72" s="5">
        <v>1712.9600431695942</v>
      </c>
      <c r="D72" s="5">
        <v>72655.151937048126</v>
      </c>
      <c r="E72" s="5">
        <v>71798.671915463332</v>
      </c>
      <c r="F72" s="5">
        <v>1106337.3562864296</v>
      </c>
      <c r="G72" s="6">
        <v>15.227238905852303</v>
      </c>
      <c r="H72" s="7"/>
      <c r="I72" s="8"/>
      <c r="J72" s="9"/>
      <c r="K72" s="9"/>
    </row>
    <row r="73" spans="1:11" ht="20.100000000000001" customHeight="1" x14ac:dyDescent="0.25">
      <c r="A73" s="3">
        <v>71</v>
      </c>
      <c r="B73" s="4">
        <v>25.688276260078577</v>
      </c>
      <c r="C73" s="5">
        <v>1822.3826238654588</v>
      </c>
      <c r="D73" s="5">
        <v>70942.191893878538</v>
      </c>
      <c r="E73" s="5">
        <v>70031.000581945817</v>
      </c>
      <c r="F73" s="5">
        <v>1034538.6843709662</v>
      </c>
      <c r="G73" s="6">
        <v>14.582840715134916</v>
      </c>
      <c r="H73" s="7"/>
      <c r="I73" s="8"/>
      <c r="J73" s="9"/>
      <c r="K73" s="9"/>
    </row>
    <row r="74" spans="1:11" ht="20.100000000000001" customHeight="1" x14ac:dyDescent="0.25">
      <c r="A74" s="3">
        <v>72</v>
      </c>
      <c r="B74" s="4">
        <v>28.010617526268121</v>
      </c>
      <c r="C74" s="5">
        <v>1936.0885409509381</v>
      </c>
      <c r="D74" s="5">
        <v>69119.80927001308</v>
      </c>
      <c r="E74" s="5">
        <v>68151.764999537612</v>
      </c>
      <c r="F74" s="5">
        <v>964507.68378902029</v>
      </c>
      <c r="G74" s="6">
        <v>13.954142726598381</v>
      </c>
      <c r="H74" s="7"/>
      <c r="I74" s="8"/>
      <c r="J74" s="9"/>
      <c r="K74" s="9"/>
    </row>
    <row r="75" spans="1:11" ht="20.100000000000001" customHeight="1" x14ac:dyDescent="0.25">
      <c r="A75" s="3">
        <v>73</v>
      </c>
      <c r="B75" s="4">
        <v>30.573587387447805</v>
      </c>
      <c r="C75" s="5">
        <v>2054.0473567238701</v>
      </c>
      <c r="D75" s="5">
        <v>67183.720729062145</v>
      </c>
      <c r="E75" s="5">
        <v>66156.697050700212</v>
      </c>
      <c r="F75" s="5">
        <v>896355.91878948268</v>
      </c>
      <c r="G75" s="6">
        <v>13.341861824001949</v>
      </c>
      <c r="H75" s="7"/>
      <c r="I75" s="8"/>
      <c r="J75" s="9"/>
      <c r="K75" s="9"/>
    </row>
    <row r="76" spans="1:11" ht="20.100000000000001" customHeight="1" x14ac:dyDescent="0.25">
      <c r="A76" s="3">
        <v>74</v>
      </c>
      <c r="B76" s="4">
        <v>33.380790681169238</v>
      </c>
      <c r="C76" s="5">
        <v>2174.0799939749459</v>
      </c>
      <c r="D76" s="5">
        <v>65129.673372338271</v>
      </c>
      <c r="E76" s="5">
        <v>64042.633375350793</v>
      </c>
      <c r="F76" s="5">
        <v>830199.22173878248</v>
      </c>
      <c r="G76" s="6">
        <v>12.746866040501024</v>
      </c>
      <c r="H76" s="7"/>
      <c r="I76" s="8"/>
      <c r="J76" s="9"/>
      <c r="K76" s="9"/>
    </row>
    <row r="77" spans="1:11" ht="20.100000000000001" customHeight="1" x14ac:dyDescent="0.25">
      <c r="A77" s="3">
        <v>75</v>
      </c>
      <c r="B77" s="4">
        <v>36.396240486023437</v>
      </c>
      <c r="C77" s="5">
        <v>2291.3469165392162</v>
      </c>
      <c r="D77" s="5">
        <v>62955.593378363323</v>
      </c>
      <c r="E77" s="5">
        <v>61809.919920093715</v>
      </c>
      <c r="F77" s="5">
        <v>766156.58836343163</v>
      </c>
      <c r="G77" s="6">
        <v>12.169793774459848</v>
      </c>
      <c r="H77" s="7"/>
      <c r="I77" s="8"/>
      <c r="J77" s="9"/>
      <c r="K77" s="9"/>
    </row>
    <row r="78" spans="1:11" ht="20.100000000000001" customHeight="1" x14ac:dyDescent="0.25">
      <c r="A78" s="3">
        <v>76</v>
      </c>
      <c r="B78" s="4">
        <v>39.63614479931303</v>
      </c>
      <c r="C78" s="5">
        <v>2404.4968569020734</v>
      </c>
      <c r="D78" s="5">
        <v>60664.246461824107</v>
      </c>
      <c r="E78" s="5">
        <v>59461.998033373071</v>
      </c>
      <c r="F78" s="5">
        <v>704346.6684433379</v>
      </c>
      <c r="G78" s="6">
        <v>11.610573105636149</v>
      </c>
      <c r="H78" s="7"/>
      <c r="I78" s="8"/>
      <c r="J78" s="9"/>
      <c r="K78" s="9"/>
    </row>
    <row r="79" spans="1:11" ht="20.100000000000001" customHeight="1" x14ac:dyDescent="0.25">
      <c r="A79" s="3">
        <v>77</v>
      </c>
      <c r="B79" s="4">
        <v>43.178595737337993</v>
      </c>
      <c r="C79" s="5">
        <v>2515.5741759494658</v>
      </c>
      <c r="D79" s="5">
        <v>58259.749604922035</v>
      </c>
      <c r="E79" s="5">
        <v>57001.9625169473</v>
      </c>
      <c r="F79" s="5">
        <v>644884.67040996486</v>
      </c>
      <c r="G79" s="6">
        <v>11.069128768714828</v>
      </c>
      <c r="H79" s="7"/>
      <c r="I79" s="8"/>
      <c r="J79" s="9"/>
      <c r="K79" s="9"/>
    </row>
    <row r="80" spans="1:11" ht="20.100000000000001" customHeight="1" x14ac:dyDescent="0.25">
      <c r="A80" s="3">
        <v>78</v>
      </c>
      <c r="B80" s="4">
        <v>47.071099273727626</v>
      </c>
      <c r="C80" s="5">
        <v>2623.9396155492564</v>
      </c>
      <c r="D80" s="5">
        <v>55744.175428972572</v>
      </c>
      <c r="E80" s="5">
        <v>54432.205621197943</v>
      </c>
      <c r="F80" s="5">
        <v>587882.70789301756</v>
      </c>
      <c r="G80" s="6">
        <v>10.546083126515679</v>
      </c>
      <c r="H80" s="7"/>
      <c r="I80" s="8"/>
      <c r="J80" s="9"/>
      <c r="K80" s="9"/>
    </row>
    <row r="81" spans="1:11" ht="20.100000000000001" customHeight="1" x14ac:dyDescent="0.25">
      <c r="A81" s="3">
        <v>79</v>
      </c>
      <c r="B81" s="4">
        <v>51.328342875102891</v>
      </c>
      <c r="C81" s="5">
        <v>2726.5736774377119</v>
      </c>
      <c r="D81" s="5">
        <v>53120.235813423315</v>
      </c>
      <c r="E81" s="5">
        <v>51756.948974704457</v>
      </c>
      <c r="F81" s="5">
        <v>533450.50227181963</v>
      </c>
      <c r="G81" s="6">
        <v>10.042321802664482</v>
      </c>
      <c r="H81" s="7"/>
      <c r="I81" s="8"/>
      <c r="J81" s="9"/>
      <c r="K81" s="9"/>
    </row>
    <row r="82" spans="1:11" ht="20.100000000000001" customHeight="1" x14ac:dyDescent="0.25">
      <c r="A82" s="3" t="s">
        <v>3</v>
      </c>
      <c r="B82" s="4">
        <v>1000</v>
      </c>
      <c r="C82" s="5">
        <v>50393.6621359856</v>
      </c>
      <c r="D82" s="5">
        <v>50393.6621359856</v>
      </c>
      <c r="E82" s="5">
        <v>481693.5532971152</v>
      </c>
      <c r="F82" s="5">
        <v>481693.5532971152</v>
      </c>
      <c r="G82" s="6">
        <v>9.558613779591596</v>
      </c>
      <c r="H82" s="7"/>
      <c r="I82" s="8"/>
      <c r="J82" s="9"/>
      <c r="K82" s="9"/>
    </row>
    <row r="84" spans="1:11" x14ac:dyDescent="0.25">
      <c r="A84" s="2" t="s">
        <v>17</v>
      </c>
    </row>
    <row r="85" spans="1:11" x14ac:dyDescent="0.25">
      <c r="A85" s="11" t="s">
        <v>8</v>
      </c>
      <c r="B85" s="12"/>
      <c r="C85" s="12"/>
      <c r="D85" s="12"/>
      <c r="E85" s="12"/>
      <c r="F85" s="12"/>
      <c r="G85" s="13"/>
    </row>
    <row r="86" spans="1:11" x14ac:dyDescent="0.25">
      <c r="A86" s="11"/>
      <c r="B86" s="12"/>
      <c r="C86" s="12"/>
      <c r="D86" s="12"/>
      <c r="E86" s="12"/>
      <c r="F86" s="12"/>
      <c r="G86" s="13"/>
    </row>
    <row r="87" spans="1:11" x14ac:dyDescent="0.25">
      <c r="A87" s="11" t="s">
        <v>9</v>
      </c>
      <c r="B87" s="12"/>
      <c r="C87" s="12"/>
      <c r="D87" s="12"/>
      <c r="E87" s="12"/>
      <c r="F87" s="12"/>
      <c r="G87" s="13"/>
    </row>
    <row r="88" spans="1:11" x14ac:dyDescent="0.25">
      <c r="A88" s="11" t="s">
        <v>10</v>
      </c>
      <c r="B88" s="12"/>
      <c r="C88" s="12"/>
      <c r="D88" s="12"/>
      <c r="E88" s="12"/>
      <c r="F88" s="12"/>
      <c r="G88" s="13"/>
    </row>
    <row r="89" spans="1:11" x14ac:dyDescent="0.25">
      <c r="A89" s="11" t="s">
        <v>11</v>
      </c>
      <c r="B89" s="12"/>
      <c r="C89" s="12"/>
      <c r="D89" s="12"/>
      <c r="E89" s="12"/>
      <c r="F89" s="12"/>
      <c r="G89" s="13"/>
    </row>
    <row r="90" spans="1:11" x14ac:dyDescent="0.25">
      <c r="A90" s="11" t="s">
        <v>12</v>
      </c>
      <c r="B90" s="12"/>
      <c r="C90" s="12"/>
      <c r="D90" s="12"/>
      <c r="E90" s="12"/>
      <c r="F90" s="12"/>
      <c r="G90" s="13"/>
    </row>
    <row r="91" spans="1:11" x14ac:dyDescent="0.25">
      <c r="A91" s="11" t="s">
        <v>13</v>
      </c>
      <c r="B91" s="12"/>
      <c r="C91" s="12"/>
      <c r="D91" s="12"/>
      <c r="E91" s="12"/>
      <c r="F91" s="12"/>
      <c r="G91" s="13"/>
    </row>
    <row r="92" spans="1:11" x14ac:dyDescent="0.25">
      <c r="A92" s="11" t="s">
        <v>14</v>
      </c>
      <c r="B92" s="12"/>
      <c r="C92" s="12"/>
      <c r="D92" s="12"/>
      <c r="E92" s="12"/>
      <c r="F92" s="12"/>
      <c r="G92" s="13"/>
    </row>
    <row r="93" spans="1:11" x14ac:dyDescent="0.25">
      <c r="A93" s="11" t="s">
        <v>15</v>
      </c>
      <c r="B93" s="12"/>
      <c r="C93" s="12"/>
      <c r="D93" s="12"/>
      <c r="E93" s="12"/>
      <c r="F93" s="12"/>
      <c r="G93" s="13"/>
    </row>
    <row r="94" spans="1:11" x14ac:dyDescent="0.25">
      <c r="A94" s="11" t="s">
        <v>16</v>
      </c>
      <c r="B94" s="12"/>
      <c r="C94" s="12"/>
      <c r="D94" s="12"/>
      <c r="E94" s="12"/>
      <c r="F94" s="12"/>
      <c r="G94" s="13"/>
    </row>
  </sheetData>
  <pageMargins left="0.6692913385826772" right="0.39370078740157483" top="0.39370078740157483" bottom="0" header="0" footer="0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2"/>
  <sheetViews>
    <sheetView showGridLines="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5" x14ac:dyDescent="0.25"/>
  <cols>
    <col min="2" max="2" width="15.42578125" customWidth="1"/>
    <col min="6" max="6" width="9.7109375" bestFit="1" customWidth="1"/>
  </cols>
  <sheetData>
    <row r="1" spans="1:7" ht="47.25" x14ac:dyDescent="0.25">
      <c r="A1" s="1" t="s">
        <v>42</v>
      </c>
      <c r="B1" s="1" t="s">
        <v>43</v>
      </c>
      <c r="C1" s="1" t="s">
        <v>44</v>
      </c>
      <c r="D1" s="1" t="s">
        <v>0</v>
      </c>
      <c r="E1" s="1" t="s">
        <v>1</v>
      </c>
      <c r="F1" s="1" t="s">
        <v>2</v>
      </c>
      <c r="G1" s="1" t="s">
        <v>45</v>
      </c>
    </row>
    <row r="2" spans="1:7" ht="15.75" x14ac:dyDescent="0.25">
      <c r="A2" s="3">
        <v>0</v>
      </c>
      <c r="B2" s="4">
        <v>13.29710957378731</v>
      </c>
      <c r="C2" s="5">
        <v>1329.7109573787311</v>
      </c>
      <c r="D2" s="5">
        <v>100000</v>
      </c>
      <c r="E2" s="5">
        <v>98789.818527395386</v>
      </c>
      <c r="F2" s="5">
        <v>7577024.9666004116</v>
      </c>
      <c r="G2" s="6">
        <v>75.770249666004119</v>
      </c>
    </row>
    <row r="3" spans="1:7" ht="15.75" x14ac:dyDescent="0.25">
      <c r="A3" s="3">
        <v>1</v>
      </c>
      <c r="B3" s="4">
        <v>0.87786226264934575</v>
      </c>
      <c r="C3" s="5">
        <v>86.618923195220447</v>
      </c>
      <c r="D3" s="5">
        <v>98670.289042621269</v>
      </c>
      <c r="E3" s="5">
        <v>98626.979581023654</v>
      </c>
      <c r="F3" s="5">
        <v>7478235.1480730157</v>
      </c>
      <c r="G3" s="6">
        <v>75.790141294131047</v>
      </c>
    </row>
    <row r="4" spans="1:7" ht="15.75" x14ac:dyDescent="0.25">
      <c r="A4" s="3">
        <v>2</v>
      </c>
      <c r="B4" s="4">
        <v>0.56876851275826812</v>
      </c>
      <c r="C4" s="5">
        <v>56.071287436077675</v>
      </c>
      <c r="D4" s="5">
        <v>98583.670119426053</v>
      </c>
      <c r="E4" s="5">
        <v>98555.634475708008</v>
      </c>
      <c r="F4" s="5">
        <v>7379608.1684919922</v>
      </c>
      <c r="G4" s="6">
        <v>74.856293740659083</v>
      </c>
    </row>
    <row r="5" spans="1:7" ht="15.75" x14ac:dyDescent="0.25">
      <c r="A5" s="3">
        <v>3</v>
      </c>
      <c r="B5" s="4">
        <v>0.43452546305070738</v>
      </c>
      <c r="C5" s="5">
        <v>42.812750505744781</v>
      </c>
      <c r="D5" s="5">
        <v>98527.598831989977</v>
      </c>
      <c r="E5" s="5">
        <v>98506.192456737102</v>
      </c>
      <c r="F5" s="5">
        <v>7281052.5340162842</v>
      </c>
      <c r="G5" s="6">
        <v>73.898609327037306</v>
      </c>
    </row>
    <row r="6" spans="1:7" ht="15.75" x14ac:dyDescent="0.25">
      <c r="A6" s="3">
        <v>4</v>
      </c>
      <c r="B6" s="4">
        <v>0.35752783813993411</v>
      </c>
      <c r="C6" s="5">
        <v>35.211052657386929</v>
      </c>
      <c r="D6" s="5">
        <v>98484.786081484228</v>
      </c>
      <c r="E6" s="5">
        <v>98467.18055515553</v>
      </c>
      <c r="F6" s="5">
        <v>7182546.341559547</v>
      </c>
      <c r="G6" s="6">
        <v>72.930516756332906</v>
      </c>
    </row>
    <row r="7" spans="1:7" ht="15.75" x14ac:dyDescent="0.25">
      <c r="A7" s="3">
        <v>5</v>
      </c>
      <c r="B7" s="4">
        <v>0.30770049395232235</v>
      </c>
      <c r="C7" s="5">
        <v>30.292982865766241</v>
      </c>
      <c r="D7" s="5">
        <v>98449.575028826846</v>
      </c>
      <c r="E7" s="5">
        <v>98434.428537393964</v>
      </c>
      <c r="F7" s="5">
        <v>7084079.1610043915</v>
      </c>
      <c r="G7" s="6">
        <v>71.956421944229973</v>
      </c>
    </row>
    <row r="8" spans="1:7" ht="15.75" x14ac:dyDescent="0.25">
      <c r="A8" s="3">
        <v>6</v>
      </c>
      <c r="B8" s="4">
        <v>0.27374545461181321</v>
      </c>
      <c r="C8" s="5">
        <v>26.941831106239881</v>
      </c>
      <c r="D8" s="5">
        <v>98419.282045961081</v>
      </c>
      <c r="E8" s="5">
        <v>98405.811130407965</v>
      </c>
      <c r="F8" s="5">
        <v>6985644.7324669976</v>
      </c>
      <c r="G8" s="6">
        <v>70.978415888105673</v>
      </c>
    </row>
    <row r="9" spans="1:7" ht="15.75" x14ac:dyDescent="0.25">
      <c r="A9" s="3">
        <v>7</v>
      </c>
      <c r="B9" s="4">
        <v>0.25072966291455062</v>
      </c>
      <c r="C9" s="5">
        <v>24.669878295444338</v>
      </c>
      <c r="D9" s="5">
        <v>98392.340214854848</v>
      </c>
      <c r="E9" s="5">
        <v>98380.005275707124</v>
      </c>
      <c r="F9" s="5">
        <v>6887238.9213365894</v>
      </c>
      <c r="G9" s="6">
        <v>69.997714316960455</v>
      </c>
    </row>
    <row r="10" spans="1:7" ht="15.75" x14ac:dyDescent="0.25">
      <c r="A10" s="3">
        <v>8</v>
      </c>
      <c r="B10" s="4">
        <v>0.2366044077677463</v>
      </c>
      <c r="C10" s="5">
        <v>23.274224383474543</v>
      </c>
      <c r="D10" s="5">
        <v>98367.6703365594</v>
      </c>
      <c r="E10" s="5">
        <v>98356.033224367653</v>
      </c>
      <c r="F10" s="5">
        <v>6788858.9160608826</v>
      </c>
      <c r="G10" s="6">
        <v>69.015143825539297</v>
      </c>
    </row>
    <row r="11" spans="1:7" ht="15.75" x14ac:dyDescent="0.25">
      <c r="A11" s="3">
        <v>9</v>
      </c>
      <c r="B11" s="4">
        <v>0.23105085420346944</v>
      </c>
      <c r="C11" s="5">
        <v>22.722556727842605</v>
      </c>
      <c r="D11" s="5">
        <v>98344.39611217592</v>
      </c>
      <c r="E11" s="5">
        <v>98333.034833812009</v>
      </c>
      <c r="F11" s="5">
        <v>6690502.8828365151</v>
      </c>
      <c r="G11" s="6">
        <v>68.031358647065517</v>
      </c>
    </row>
    <row r="12" spans="1:7" ht="15.75" x14ac:dyDescent="0.25">
      <c r="A12" s="3">
        <v>10</v>
      </c>
      <c r="B12" s="4">
        <v>0.2351647194611752</v>
      </c>
      <c r="C12" s="5">
        <v>23.121788778620196</v>
      </c>
      <c r="D12" s="5">
        <v>98321.673555448084</v>
      </c>
      <c r="E12" s="5">
        <v>98310.112661058782</v>
      </c>
      <c r="F12" s="5">
        <v>6592169.8480027029</v>
      </c>
      <c r="G12" s="6">
        <v>67.046965431127219</v>
      </c>
    </row>
    <row r="13" spans="1:7" ht="15.75" x14ac:dyDescent="0.25">
      <c r="A13" s="3">
        <v>11</v>
      </c>
      <c r="B13" s="4">
        <v>0.25156919914321596</v>
      </c>
      <c r="C13" s="5">
        <v>24.728887944878995</v>
      </c>
      <c r="D13" s="5">
        <v>98298.551766669465</v>
      </c>
      <c r="E13" s="5">
        <v>98286.18732269702</v>
      </c>
      <c r="F13" s="5">
        <v>6493859.7353416439</v>
      </c>
      <c r="G13" s="6">
        <v>66.062618610659399</v>
      </c>
    </row>
    <row r="14" spans="1:7" ht="15.75" x14ac:dyDescent="0.25">
      <c r="A14" s="3">
        <v>12</v>
      </c>
      <c r="B14" s="4">
        <v>0.28486036773112</v>
      </c>
      <c r="C14" s="5">
        <v>27.994317323576439</v>
      </c>
      <c r="D14" s="5">
        <v>98273.82287872459</v>
      </c>
      <c r="E14" s="5">
        <v>98259.8257200628</v>
      </c>
      <c r="F14" s="5">
        <v>6395573.5480189472</v>
      </c>
      <c r="G14" s="6">
        <v>65.079116296426605</v>
      </c>
    </row>
    <row r="15" spans="1:7" ht="15.75" x14ac:dyDescent="0.25">
      <c r="A15" s="3">
        <v>13</v>
      </c>
      <c r="B15" s="4">
        <v>0.34242130474541493</v>
      </c>
      <c r="C15" s="5">
        <v>33.641464801789283</v>
      </c>
      <c r="D15" s="5">
        <v>98245.828561401009</v>
      </c>
      <c r="E15" s="5">
        <v>98229.007829000111</v>
      </c>
      <c r="F15" s="5">
        <v>6297313.7222988848</v>
      </c>
      <c r="G15" s="6">
        <v>64.097517569035844</v>
      </c>
    </row>
    <row r="16" spans="1:7" ht="15.75" x14ac:dyDescent="0.25">
      <c r="A16" s="3">
        <v>14</v>
      </c>
      <c r="B16" s="4">
        <v>0.43573136388862516</v>
      </c>
      <c r="C16" s="5">
        <v>42.794130234086005</v>
      </c>
      <c r="D16" s="5">
        <v>98212.187096599213</v>
      </c>
      <c r="E16" s="5">
        <v>98190.790031482175</v>
      </c>
      <c r="F16" s="5">
        <v>6199084.7144698845</v>
      </c>
      <c r="G16" s="6">
        <v>63.119302173493089</v>
      </c>
    </row>
    <row r="17" spans="1:7" ht="15.75" x14ac:dyDescent="0.25">
      <c r="A17" s="3">
        <v>15</v>
      </c>
      <c r="B17" s="4">
        <v>0.72440812907947827</v>
      </c>
      <c r="C17" s="5">
        <v>71.114706291632658</v>
      </c>
      <c r="D17" s="5">
        <v>98169.392966365122</v>
      </c>
      <c r="E17" s="5">
        <v>98133.8356132193</v>
      </c>
      <c r="F17" s="5">
        <v>6100893.9244384021</v>
      </c>
      <c r="G17" s="6">
        <v>62.146599261632346</v>
      </c>
    </row>
    <row r="18" spans="1:7" ht="15.75" x14ac:dyDescent="0.25">
      <c r="A18" s="3">
        <v>16</v>
      </c>
      <c r="B18" s="4">
        <v>0.90025460934347656</v>
      </c>
      <c r="C18" s="5">
        <v>88.313427172290119</v>
      </c>
      <c r="D18" s="5">
        <v>98098.278260073494</v>
      </c>
      <c r="E18" s="5">
        <v>98054.121546487353</v>
      </c>
      <c r="F18" s="5">
        <v>6002760.088825183</v>
      </c>
      <c r="G18" s="6">
        <v>61.191288932828677</v>
      </c>
    </row>
    <row r="19" spans="1:7" ht="15.75" x14ac:dyDescent="0.25">
      <c r="A19" s="3">
        <v>17</v>
      </c>
      <c r="B19" s="4">
        <v>1.0577695456770455</v>
      </c>
      <c r="C19" s="5">
        <v>103.6719559731211</v>
      </c>
      <c r="D19" s="5">
        <v>98009.964832901198</v>
      </c>
      <c r="E19" s="5">
        <v>97958.128854914627</v>
      </c>
      <c r="F19" s="5">
        <v>5904705.9672786957</v>
      </c>
      <c r="G19" s="6">
        <v>60.245975777521458</v>
      </c>
    </row>
    <row r="20" spans="1:7" ht="15.75" x14ac:dyDescent="0.25">
      <c r="A20" s="3">
        <v>18</v>
      </c>
      <c r="B20" s="4">
        <v>1.1832185065127203</v>
      </c>
      <c r="C20" s="5">
        <v>115.84453763603581</v>
      </c>
      <c r="D20" s="5">
        <v>97906.29287692807</v>
      </c>
      <c r="E20" s="5">
        <v>97848.370608110054</v>
      </c>
      <c r="F20" s="5">
        <v>5806747.8384237811</v>
      </c>
      <c r="G20" s="6">
        <v>59.309240170323719</v>
      </c>
    </row>
    <row r="21" spans="1:7" ht="15.75" x14ac:dyDescent="0.25">
      <c r="A21" s="3">
        <v>19</v>
      </c>
      <c r="B21" s="4">
        <v>1.2816103313609992</v>
      </c>
      <c r="C21" s="5">
        <v>125.32924890006075</v>
      </c>
      <c r="D21" s="5">
        <v>97790.448339292037</v>
      </c>
      <c r="E21" s="5">
        <v>97727.783714842008</v>
      </c>
      <c r="F21" s="5">
        <v>5708899.4678156711</v>
      </c>
      <c r="G21" s="6">
        <v>58.378906782471972</v>
      </c>
    </row>
    <row r="22" spans="1:7" ht="15.75" x14ac:dyDescent="0.25">
      <c r="A22" s="3">
        <v>20</v>
      </c>
      <c r="B22" s="4">
        <v>1.379670470023346</v>
      </c>
      <c r="C22" s="5">
        <v>134.74568076032716</v>
      </c>
      <c r="D22" s="5">
        <v>97665.119090391978</v>
      </c>
      <c r="E22" s="5">
        <v>97597.746250011813</v>
      </c>
      <c r="F22" s="5">
        <v>5611171.6841008291</v>
      </c>
      <c r="G22" s="6">
        <v>57.45318017692194</v>
      </c>
    </row>
    <row r="23" spans="1:7" ht="15.75" x14ac:dyDescent="0.25">
      <c r="A23" s="3">
        <v>21</v>
      </c>
      <c r="B23" s="4">
        <v>1.4765366481350879</v>
      </c>
      <c r="C23" s="5">
        <v>144.00717064562102</v>
      </c>
      <c r="D23" s="5">
        <v>97530.373409631648</v>
      </c>
      <c r="E23" s="5">
        <v>97458.369824308844</v>
      </c>
      <c r="F23" s="5">
        <v>5513573.9378508171</v>
      </c>
      <c r="G23" s="6">
        <v>56.531865357405906</v>
      </c>
    </row>
    <row r="24" spans="1:7" ht="15.75" x14ac:dyDescent="0.25">
      <c r="A24" s="3">
        <v>22</v>
      </c>
      <c r="B24" s="4">
        <v>1.5431383743237834</v>
      </c>
      <c r="C24" s="5">
        <v>150.28063887932947</v>
      </c>
      <c r="D24" s="5">
        <v>97386.366238986026</v>
      </c>
      <c r="E24" s="5">
        <v>97311.225919546356</v>
      </c>
      <c r="F24" s="5">
        <v>5416115.5680265082</v>
      </c>
      <c r="G24" s="6">
        <v>55.614720799165738</v>
      </c>
    </row>
    <row r="25" spans="1:7" ht="15.75" x14ac:dyDescent="0.25">
      <c r="A25" s="3">
        <v>23</v>
      </c>
      <c r="B25" s="4">
        <v>1.5718905681250297</v>
      </c>
      <c r="C25" s="5">
        <v>152.84448583620573</v>
      </c>
      <c r="D25" s="5">
        <v>97236.0856001067</v>
      </c>
      <c r="E25" s="5">
        <v>97159.663357188605</v>
      </c>
      <c r="F25" s="5">
        <v>5318804.3421069616</v>
      </c>
      <c r="G25" s="6">
        <v>54.699901886024968</v>
      </c>
    </row>
    <row r="26" spans="1:7" ht="15.75" x14ac:dyDescent="0.25">
      <c r="A26" s="3">
        <v>24</v>
      </c>
      <c r="B26" s="4">
        <v>1.573088843872211</v>
      </c>
      <c r="C26" s="5">
        <v>152.72056352381489</v>
      </c>
      <c r="D26" s="5">
        <v>97083.241114270495</v>
      </c>
      <c r="E26" s="5">
        <v>97006.880832508585</v>
      </c>
      <c r="F26" s="5">
        <v>5221644.6787497727</v>
      </c>
      <c r="G26" s="6">
        <v>53.785232330714088</v>
      </c>
    </row>
    <row r="27" spans="1:7" ht="15.75" x14ac:dyDescent="0.25">
      <c r="A27" s="3">
        <v>25</v>
      </c>
      <c r="B27" s="4">
        <v>1.5614655731862768</v>
      </c>
      <c r="C27" s="5">
        <v>151.35367083101585</v>
      </c>
      <c r="D27" s="5">
        <v>96930.520550746674</v>
      </c>
      <c r="E27" s="5">
        <v>96854.843715331168</v>
      </c>
      <c r="F27" s="5">
        <v>5124637.7979172645</v>
      </c>
      <c r="G27" s="6">
        <v>52.869186803080552</v>
      </c>
    </row>
    <row r="28" spans="1:7" ht="15.75" x14ac:dyDescent="0.25">
      <c r="A28" s="3">
        <v>26</v>
      </c>
      <c r="B28" s="4">
        <v>1.5545084085778933</v>
      </c>
      <c r="C28" s="5">
        <v>150.44402868999205</v>
      </c>
      <c r="D28" s="5">
        <v>96779.166879915661</v>
      </c>
      <c r="E28" s="5">
        <v>96703.944865570666</v>
      </c>
      <c r="F28" s="5">
        <v>5027782.954201933</v>
      </c>
      <c r="G28" s="6">
        <v>51.951087370285435</v>
      </c>
    </row>
    <row r="29" spans="1:7" ht="15.75" x14ac:dyDescent="0.25">
      <c r="A29" s="3">
        <v>27</v>
      </c>
      <c r="B29" s="4">
        <v>1.5599571612142011</v>
      </c>
      <c r="C29" s="5">
        <v>150.7366681907518</v>
      </c>
      <c r="D29" s="5">
        <v>96628.72285122567</v>
      </c>
      <c r="E29" s="5">
        <v>96553.354517130298</v>
      </c>
      <c r="F29" s="5">
        <v>4931079.0093363626</v>
      </c>
      <c r="G29" s="6">
        <v>51.031193043175101</v>
      </c>
    </row>
    <row r="30" spans="1:7" ht="15.75" x14ac:dyDescent="0.25">
      <c r="A30" s="3">
        <v>28</v>
      </c>
      <c r="B30" s="4">
        <v>1.5868585196499849</v>
      </c>
      <c r="C30" s="5">
        <v>153.09691433322249</v>
      </c>
      <c r="D30" s="5">
        <v>96477.986183034911</v>
      </c>
      <c r="E30" s="5">
        <v>96401.437725868309</v>
      </c>
      <c r="F30" s="5">
        <v>4834525.6548192324</v>
      </c>
      <c r="G30" s="6">
        <v>50.110142697706472</v>
      </c>
    </row>
    <row r="31" spans="1:7" ht="15.75" x14ac:dyDescent="0.25">
      <c r="A31" s="3">
        <v>29</v>
      </c>
      <c r="B31" s="4">
        <v>1.6310116235705141</v>
      </c>
      <c r="C31" s="5">
        <v>157.10701403639516</v>
      </c>
      <c r="D31" s="5">
        <v>96324.889268701692</v>
      </c>
      <c r="E31" s="5">
        <v>96246.335761683498</v>
      </c>
      <c r="F31" s="5">
        <v>4738124.2170933643</v>
      </c>
      <c r="G31" s="6">
        <v>49.188992098150237</v>
      </c>
    </row>
    <row r="32" spans="1:7" ht="15.75" x14ac:dyDescent="0.25">
      <c r="A32" s="3">
        <v>30</v>
      </c>
      <c r="B32" s="4">
        <v>1.6818162680254192</v>
      </c>
      <c r="C32" s="5">
        <v>161.73654065582232</v>
      </c>
      <c r="D32" s="5">
        <v>96167.782254665304</v>
      </c>
      <c r="E32" s="5">
        <v>96086.913984337385</v>
      </c>
      <c r="F32" s="5">
        <v>4641877.8813316813</v>
      </c>
      <c r="G32" s="6">
        <v>48.268534144203933</v>
      </c>
    </row>
    <row r="33" spans="1:7" ht="15.75" x14ac:dyDescent="0.25">
      <c r="A33" s="3">
        <v>31</v>
      </c>
      <c r="B33" s="4">
        <v>1.7322131096436051</v>
      </c>
      <c r="C33" s="5">
        <v>166.30293099085046</v>
      </c>
      <c r="D33" s="5">
        <v>96006.04571400948</v>
      </c>
      <c r="E33" s="5">
        <v>95922.894248514058</v>
      </c>
      <c r="F33" s="5">
        <v>4545790.9673473435</v>
      </c>
      <c r="G33" s="6">
        <v>47.34900738322991</v>
      </c>
    </row>
    <row r="34" spans="1:7" ht="15.75" x14ac:dyDescent="0.25">
      <c r="A34" s="3">
        <v>32</v>
      </c>
      <c r="B34" s="4">
        <v>1.7856804842269349</v>
      </c>
      <c r="C34" s="5">
        <v>171.13915830096562</v>
      </c>
      <c r="D34" s="5">
        <v>95839.742783018635</v>
      </c>
      <c r="E34" s="5">
        <v>95754.173203868151</v>
      </c>
      <c r="F34" s="5">
        <v>4449868.073098829</v>
      </c>
      <c r="G34" s="6">
        <v>46.430300665281827</v>
      </c>
    </row>
    <row r="35" spans="1:7" ht="15.75" x14ac:dyDescent="0.25">
      <c r="A35" s="3">
        <v>33</v>
      </c>
      <c r="B35" s="4">
        <v>1.8410683741891134</v>
      </c>
      <c r="C35" s="5">
        <v>176.13244053630169</v>
      </c>
      <c r="D35" s="5">
        <v>95668.603624717667</v>
      </c>
      <c r="E35" s="5">
        <v>95580.537404449511</v>
      </c>
      <c r="F35" s="5">
        <v>4354113.8998949612</v>
      </c>
      <c r="G35" s="6">
        <v>45.512464224679029</v>
      </c>
    </row>
    <row r="36" spans="1:7" ht="15.75" x14ac:dyDescent="0.25">
      <c r="A36" s="3">
        <v>34</v>
      </c>
      <c r="B36" s="4">
        <v>1.9012608832453766</v>
      </c>
      <c r="C36" s="5">
        <v>181.55610010692033</v>
      </c>
      <c r="D36" s="5">
        <v>95492.47118418137</v>
      </c>
      <c r="E36" s="5">
        <v>95401.693134127912</v>
      </c>
      <c r="F36" s="5">
        <v>4258533.3624905115</v>
      </c>
      <c r="G36" s="6">
        <v>44.595488101641578</v>
      </c>
    </row>
    <row r="37" spans="1:7" ht="15.75" x14ac:dyDescent="0.25">
      <c r="A37" s="3">
        <v>35</v>
      </c>
      <c r="B37" s="4">
        <v>1.9712080856793113</v>
      </c>
      <c r="C37" s="5">
        <v>187.87764646722178</v>
      </c>
      <c r="D37" s="5">
        <v>95310.915084074455</v>
      </c>
      <c r="E37" s="5">
        <v>95216.976260840835</v>
      </c>
      <c r="F37" s="5">
        <v>4163131.6693563834</v>
      </c>
      <c r="G37" s="6">
        <v>43.679484827986954</v>
      </c>
    </row>
    <row r="38" spans="1:7" ht="15.75" x14ac:dyDescent="0.25">
      <c r="A38" s="3">
        <v>36</v>
      </c>
      <c r="B38" s="4">
        <v>2.0546279376800785</v>
      </c>
      <c r="C38" s="5">
        <v>195.44245023629583</v>
      </c>
      <c r="D38" s="5">
        <v>95123.037437607229</v>
      </c>
      <c r="E38" s="5">
        <v>95025.31621248908</v>
      </c>
      <c r="F38" s="5">
        <v>4067914.6930955425</v>
      </c>
      <c r="G38" s="6">
        <v>42.76476868985344</v>
      </c>
    </row>
    <row r="39" spans="1:7" ht="15.75" x14ac:dyDescent="0.25">
      <c r="A39" s="3">
        <v>37</v>
      </c>
      <c r="B39" s="4">
        <v>2.1519569897652766</v>
      </c>
      <c r="C39" s="5">
        <v>204.28010155468013</v>
      </c>
      <c r="D39" s="5">
        <v>94927.594987370932</v>
      </c>
      <c r="E39" s="5">
        <v>94825.454936593596</v>
      </c>
      <c r="F39" s="5">
        <v>3972889.3768830532</v>
      </c>
      <c r="G39" s="6">
        <v>41.851785852276173</v>
      </c>
    </row>
    <row r="40" spans="1:7" ht="15.75" x14ac:dyDescent="0.25">
      <c r="A40" s="3">
        <v>38</v>
      </c>
      <c r="B40" s="4">
        <v>2.2651864269645587</v>
      </c>
      <c r="C40" s="5">
        <v>214.56596719644091</v>
      </c>
      <c r="D40" s="5">
        <v>94723.314885816246</v>
      </c>
      <c r="E40" s="5">
        <v>94616.031902218034</v>
      </c>
      <c r="F40" s="5">
        <v>3878063.9219464594</v>
      </c>
      <c r="G40" s="6">
        <v>40.940965026627843</v>
      </c>
    </row>
    <row r="41" spans="1:7" ht="15.75" x14ac:dyDescent="0.25">
      <c r="A41" s="3">
        <v>39</v>
      </c>
      <c r="B41" s="4">
        <v>2.3953064332953833</v>
      </c>
      <c r="C41" s="5">
        <v>226.37741428746813</v>
      </c>
      <c r="D41" s="5">
        <v>94508.748918619807</v>
      </c>
      <c r="E41" s="5">
        <v>94395.560211476084</v>
      </c>
      <c r="F41" s="5">
        <v>3783447.8900442412</v>
      </c>
      <c r="G41" s="6">
        <v>40.032779328209251</v>
      </c>
    </row>
    <row r="42" spans="1:7" ht="15.75" x14ac:dyDescent="0.25">
      <c r="A42" s="3">
        <v>40</v>
      </c>
      <c r="B42" s="4">
        <v>2.5403587411165307</v>
      </c>
      <c r="C42" s="5">
        <v>239.51104658422676</v>
      </c>
      <c r="D42" s="5">
        <v>94282.371504332346</v>
      </c>
      <c r="E42" s="5">
        <v>94162.615981040231</v>
      </c>
      <c r="F42" s="5">
        <v>3689052.3298327653</v>
      </c>
      <c r="G42" s="6">
        <v>39.12769981250684</v>
      </c>
    </row>
    <row r="43" spans="1:7" ht="15.75" x14ac:dyDescent="0.25">
      <c r="A43" s="3">
        <v>41</v>
      </c>
      <c r="B43" s="4">
        <v>2.7030864380972761</v>
      </c>
      <c r="C43" s="5">
        <v>254.20598070321356</v>
      </c>
      <c r="D43" s="5">
        <v>94042.860457748116</v>
      </c>
      <c r="E43" s="5">
        <v>93915.757467396499</v>
      </c>
      <c r="F43" s="5">
        <v>3594889.7138517252</v>
      </c>
      <c r="G43" s="6">
        <v>38.22607794311881</v>
      </c>
    </row>
    <row r="44" spans="1:7" ht="15.75" x14ac:dyDescent="0.25">
      <c r="A44" s="3">
        <v>42</v>
      </c>
      <c r="B44" s="4">
        <v>2.8897048765401445</v>
      </c>
      <c r="C44" s="5">
        <v>271.02153220645528</v>
      </c>
      <c r="D44" s="5">
        <v>93788.654477044896</v>
      </c>
      <c r="E44" s="5">
        <v>93653.143710941658</v>
      </c>
      <c r="F44" s="5">
        <v>3500973.9563843287</v>
      </c>
      <c r="G44" s="6">
        <v>37.328331192140134</v>
      </c>
    </row>
    <row r="45" spans="1:7" ht="15.75" x14ac:dyDescent="0.25">
      <c r="A45" s="3">
        <v>43</v>
      </c>
      <c r="B45" s="4">
        <v>3.1032187799182913</v>
      </c>
      <c r="C45" s="5">
        <v>290.20567480792812</v>
      </c>
      <c r="D45" s="5">
        <v>93517.632944838435</v>
      </c>
      <c r="E45" s="5">
        <v>93372.530107434461</v>
      </c>
      <c r="F45" s="5">
        <v>3407320.8126733871</v>
      </c>
      <c r="G45" s="6">
        <v>36.435062622716316</v>
      </c>
    </row>
    <row r="46" spans="1:7" ht="15.75" x14ac:dyDescent="0.25">
      <c r="A46" s="3">
        <v>44</v>
      </c>
      <c r="B46" s="4">
        <v>3.3423919002358646</v>
      </c>
      <c r="C46" s="5">
        <v>311.60259778717813</v>
      </c>
      <c r="D46" s="5">
        <v>93227.427270030501</v>
      </c>
      <c r="E46" s="5">
        <v>93071.625971136906</v>
      </c>
      <c r="F46" s="5">
        <v>3313948.2825659527</v>
      </c>
      <c r="G46" s="6">
        <v>35.546924114587</v>
      </c>
    </row>
    <row r="47" spans="1:7" ht="15.75" x14ac:dyDescent="0.25">
      <c r="A47" s="3">
        <v>45</v>
      </c>
      <c r="B47" s="4">
        <v>3.6042496642420203</v>
      </c>
      <c r="C47" s="5">
        <v>334.8918298777034</v>
      </c>
      <c r="D47" s="5">
        <v>92915.824672243325</v>
      </c>
      <c r="E47" s="5">
        <v>92748.378757304483</v>
      </c>
      <c r="F47" s="5">
        <v>3220876.6565948157</v>
      </c>
      <c r="G47" s="6">
        <v>34.664457512553142</v>
      </c>
    </row>
    <row r="48" spans="1:7" ht="15.75" x14ac:dyDescent="0.25">
      <c r="A48" s="3">
        <v>46</v>
      </c>
      <c r="B48" s="4">
        <v>3.8864625895707499</v>
      </c>
      <c r="C48" s="5">
        <v>359.81233199941596</v>
      </c>
      <c r="D48" s="5">
        <v>92580.932842365626</v>
      </c>
      <c r="E48" s="5">
        <v>92401.026676365917</v>
      </c>
      <c r="F48" s="5">
        <v>3128128.2778375112</v>
      </c>
      <c r="G48" s="6">
        <v>33.788040169822743</v>
      </c>
    </row>
    <row r="49" spans="1:7" ht="15.75" x14ac:dyDescent="0.25">
      <c r="A49" s="3">
        <v>47</v>
      </c>
      <c r="B49" s="4">
        <v>4.189858698865061</v>
      </c>
      <c r="C49" s="5">
        <v>386.39346398944093</v>
      </c>
      <c r="D49" s="5">
        <v>92221.120510366207</v>
      </c>
      <c r="E49" s="5">
        <v>92027.923778371478</v>
      </c>
      <c r="F49" s="5">
        <v>3035727.251161145</v>
      </c>
      <c r="G49" s="6">
        <v>32.917917656616538</v>
      </c>
    </row>
    <row r="50" spans="1:7" ht="15.75" x14ac:dyDescent="0.25">
      <c r="A50" s="3">
        <v>48</v>
      </c>
      <c r="B50" s="4">
        <v>4.5141710565786752</v>
      </c>
      <c r="C50" s="5">
        <v>414.55766682155678</v>
      </c>
      <c r="D50" s="5">
        <v>91834.727046376764</v>
      </c>
      <c r="E50" s="5">
        <v>91627.448212965988</v>
      </c>
      <c r="F50" s="5">
        <v>2943699.3273827736</v>
      </c>
      <c r="G50" s="6">
        <v>32.054315639182967</v>
      </c>
    </row>
    <row r="51" spans="1:7" ht="15.75" x14ac:dyDescent="0.25">
      <c r="A51" s="3">
        <v>49</v>
      </c>
      <c r="B51" s="4">
        <v>4.8610828100423094</v>
      </c>
      <c r="C51" s="5">
        <v>444.40101386211217</v>
      </c>
      <c r="D51" s="5">
        <v>91420.169379555213</v>
      </c>
      <c r="E51" s="5">
        <v>91197.968872624158</v>
      </c>
      <c r="F51" s="5">
        <v>2852071.8791698078</v>
      </c>
      <c r="G51" s="6">
        <v>31.197403139001754</v>
      </c>
    </row>
    <row r="52" spans="1:7" ht="15.75" x14ac:dyDescent="0.25">
      <c r="A52" s="3">
        <v>50</v>
      </c>
      <c r="B52" s="4">
        <v>5.2350711565518999</v>
      </c>
      <c r="C52" s="5">
        <v>476.26462091638678</v>
      </c>
      <c r="D52" s="5">
        <v>90975.768365693104</v>
      </c>
      <c r="E52" s="5">
        <v>90737.636055234907</v>
      </c>
      <c r="F52" s="5">
        <v>2760873.9102971838</v>
      </c>
      <c r="G52" s="6">
        <v>30.347354684594315</v>
      </c>
    </row>
    <row r="53" spans="1:7" ht="15.75" x14ac:dyDescent="0.25">
      <c r="A53" s="3">
        <v>51</v>
      </c>
      <c r="B53" s="4">
        <v>5.6370949299762341</v>
      </c>
      <c r="C53" s="5">
        <v>510.15429372504599</v>
      </c>
      <c r="D53" s="5">
        <v>90499.50374477671</v>
      </c>
      <c r="E53" s="5">
        <v>90244.426597914193</v>
      </c>
      <c r="F53" s="5">
        <v>2670136.274241949</v>
      </c>
      <c r="G53" s="6">
        <v>29.504430010712177</v>
      </c>
    </row>
    <row r="54" spans="1:7" ht="15.75" x14ac:dyDescent="0.25">
      <c r="A54" s="3">
        <v>52</v>
      </c>
      <c r="B54" s="4">
        <v>6.0648318566405983</v>
      </c>
      <c r="C54" s="5">
        <v>545.7702733091013</v>
      </c>
      <c r="D54" s="5">
        <v>89989.349451051661</v>
      </c>
      <c r="E54" s="5">
        <v>89716.464314397104</v>
      </c>
      <c r="F54" s="5">
        <v>2579891.8476440348</v>
      </c>
      <c r="G54" s="6">
        <v>28.668857630172422</v>
      </c>
    </row>
    <row r="55" spans="1:7" ht="15.75" x14ac:dyDescent="0.25">
      <c r="A55" s="3">
        <v>53</v>
      </c>
      <c r="B55" s="4">
        <v>6.5188053164338067</v>
      </c>
      <c r="C55" s="5">
        <v>583.06527946473636</v>
      </c>
      <c r="D55" s="5">
        <v>89443.579177742562</v>
      </c>
      <c r="E55" s="5">
        <v>89152.046538010196</v>
      </c>
      <c r="F55" s="5">
        <v>2490175.3833296378</v>
      </c>
      <c r="G55" s="6">
        <v>27.840739449627272</v>
      </c>
    </row>
    <row r="56" spans="1:7" ht="15.75" x14ac:dyDescent="0.25">
      <c r="A56" s="3">
        <v>54</v>
      </c>
      <c r="B56" s="4">
        <v>7.0024356201159508</v>
      </c>
      <c r="C56" s="5">
        <v>622.24002774310918</v>
      </c>
      <c r="D56" s="5">
        <v>88860.51389827783</v>
      </c>
      <c r="E56" s="5">
        <v>88549.39388440628</v>
      </c>
      <c r="F56" s="5">
        <v>2401023.3367916276</v>
      </c>
      <c r="G56" s="6">
        <v>27.020137870687702</v>
      </c>
    </row>
    <row r="57" spans="1:7" ht="15.75" x14ac:dyDescent="0.25">
      <c r="A57" s="3">
        <v>55</v>
      </c>
      <c r="B57" s="4">
        <v>7.5281356542631412</v>
      </c>
      <c r="C57" s="5">
        <v>664.26969559540805</v>
      </c>
      <c r="D57" s="5">
        <v>88238.273870534715</v>
      </c>
      <c r="E57" s="5">
        <v>87906.139022737014</v>
      </c>
      <c r="F57" s="5">
        <v>2312473.9429072211</v>
      </c>
      <c r="G57" s="6">
        <v>26.207152990097445</v>
      </c>
    </row>
    <row r="58" spans="1:7" ht="15.75" x14ac:dyDescent="0.25">
      <c r="A58" s="3">
        <v>56</v>
      </c>
      <c r="B58" s="4">
        <v>8.0948214305390938</v>
      </c>
      <c r="C58" s="5">
        <v>708.89592575341885</v>
      </c>
      <c r="D58" s="5">
        <v>87574.004174939313</v>
      </c>
      <c r="E58" s="5">
        <v>87219.556212062598</v>
      </c>
      <c r="F58" s="5">
        <v>2224567.8038844843</v>
      </c>
      <c r="G58" s="6">
        <v>25.40214787302234</v>
      </c>
    </row>
    <row r="59" spans="1:7" ht="15.75" x14ac:dyDescent="0.25">
      <c r="A59" s="3">
        <v>57</v>
      </c>
      <c r="B59" s="4">
        <v>8.691449884403962</v>
      </c>
      <c r="C59" s="5">
        <v>754.98373505112443</v>
      </c>
      <c r="D59" s="5">
        <v>86865.108249185898</v>
      </c>
      <c r="E59" s="5">
        <v>86487.616381660337</v>
      </c>
      <c r="F59" s="5">
        <v>2137348.2476724219</v>
      </c>
      <c r="G59" s="6">
        <v>24.605371371219736</v>
      </c>
    </row>
    <row r="60" spans="1:7" ht="15.75" x14ac:dyDescent="0.25">
      <c r="A60" s="3">
        <v>58</v>
      </c>
      <c r="B60" s="4">
        <v>9.3166957306657867</v>
      </c>
      <c r="C60" s="5">
        <v>802.26182942793878</v>
      </c>
      <c r="D60" s="5">
        <v>86110.124514134775</v>
      </c>
      <c r="E60" s="5">
        <v>85708.993599420806</v>
      </c>
      <c r="F60" s="5">
        <v>2050860.6312907618</v>
      </c>
      <c r="G60" s="6">
        <v>23.816718915022793</v>
      </c>
    </row>
    <row r="61" spans="1:7" ht="15.75" x14ac:dyDescent="0.25">
      <c r="A61" s="3">
        <v>59</v>
      </c>
      <c r="B61" s="4">
        <v>9.9826575866719018</v>
      </c>
      <c r="C61" s="5">
        <v>851.59918263225347</v>
      </c>
      <c r="D61" s="5">
        <v>85307.862684706837</v>
      </c>
      <c r="E61" s="5">
        <v>84882.063093390709</v>
      </c>
      <c r="F61" s="5">
        <v>1965151.6376913409</v>
      </c>
      <c r="G61" s="6">
        <v>23.035996634383316</v>
      </c>
    </row>
    <row r="62" spans="1:7" ht="15.75" x14ac:dyDescent="0.25">
      <c r="A62" s="3">
        <v>60</v>
      </c>
      <c r="B62" s="4">
        <v>10.702577378719219</v>
      </c>
      <c r="C62" s="5">
        <v>903.89969524845299</v>
      </c>
      <c r="D62" s="5">
        <v>84456.26350207458</v>
      </c>
      <c r="E62" s="5">
        <v>84004.31365445035</v>
      </c>
      <c r="F62" s="5">
        <v>1880269.5745979501</v>
      </c>
      <c r="G62" s="6">
        <v>22.263234207037389</v>
      </c>
    </row>
    <row r="63" spans="1:7" ht="15.75" x14ac:dyDescent="0.25">
      <c r="A63" s="3">
        <v>61</v>
      </c>
      <c r="B63" s="4">
        <v>11.497747679884336</v>
      </c>
      <c r="C63" s="5">
        <v>960.66399710878693</v>
      </c>
      <c r="D63" s="5">
        <v>83552.363806826121</v>
      </c>
      <c r="E63" s="5">
        <v>83072.031808271728</v>
      </c>
      <c r="F63" s="5">
        <v>1796265.2609434999</v>
      </c>
      <c r="G63" s="6">
        <v>21.49867674715323</v>
      </c>
    </row>
    <row r="64" spans="1:7" ht="15.75" x14ac:dyDescent="0.25">
      <c r="A64" s="3">
        <v>62</v>
      </c>
      <c r="B64" s="4">
        <v>12.38645823795051</v>
      </c>
      <c r="C64" s="5">
        <v>1023.0186404944088</v>
      </c>
      <c r="D64" s="5">
        <v>82591.699809717335</v>
      </c>
      <c r="E64" s="5">
        <v>82080.190489470129</v>
      </c>
      <c r="F64" s="5">
        <v>1713193.2291352281</v>
      </c>
      <c r="G64" s="6">
        <v>20.742922510158365</v>
      </c>
    </row>
    <row r="65" spans="1:7" ht="15.75" x14ac:dyDescent="0.25">
      <c r="A65" s="3">
        <v>63</v>
      </c>
      <c r="B65" s="4">
        <v>13.386049488252684</v>
      </c>
      <c r="C65" s="5">
        <v>1091.8824028227227</v>
      </c>
      <c r="D65" s="5">
        <v>81568.681169222924</v>
      </c>
      <c r="E65" s="5">
        <v>81022.739967811562</v>
      </c>
      <c r="F65" s="5">
        <v>1631113.0386457581</v>
      </c>
      <c r="G65" s="6">
        <v>19.996805333432327</v>
      </c>
    </row>
    <row r="66" spans="1:7" ht="15.75" x14ac:dyDescent="0.25">
      <c r="A66" s="3">
        <v>64</v>
      </c>
      <c r="B66" s="4">
        <v>14.499673573122935</v>
      </c>
      <c r="C66" s="5">
        <v>1166.8873123227054</v>
      </c>
      <c r="D66" s="5">
        <v>80476.798766400199</v>
      </c>
      <c r="E66" s="5">
        <v>79893.355110238845</v>
      </c>
      <c r="F66" s="5">
        <v>1550090.2986779464</v>
      </c>
      <c r="G66" s="6">
        <v>19.261331494775153</v>
      </c>
    </row>
    <row r="67" spans="1:7" ht="15.75" x14ac:dyDescent="0.25">
      <c r="A67" s="3">
        <v>65</v>
      </c>
      <c r="B67" s="4">
        <v>15.703618029574017</v>
      </c>
      <c r="C67" s="5">
        <v>1245.4525554341701</v>
      </c>
      <c r="D67" s="5">
        <v>79309.91145407749</v>
      </c>
      <c r="E67" s="5">
        <v>78687.185176360406</v>
      </c>
      <c r="F67" s="5">
        <v>1470196.9435677077</v>
      </c>
      <c r="G67" s="6">
        <v>18.537367103467137</v>
      </c>
    </row>
    <row r="68" spans="1:7" ht="15.75" x14ac:dyDescent="0.25">
      <c r="A68" s="3">
        <v>66</v>
      </c>
      <c r="B68" s="4">
        <v>17.01398848089466</v>
      </c>
      <c r="C68" s="5">
        <v>1328.1878044687924</v>
      </c>
      <c r="D68" s="5">
        <v>78064.458898643323</v>
      </c>
      <c r="E68" s="5">
        <v>77400.364996408927</v>
      </c>
      <c r="F68" s="5">
        <v>1391509.7583913472</v>
      </c>
      <c r="G68" s="6">
        <v>17.82513807209045</v>
      </c>
    </row>
    <row r="69" spans="1:7" ht="15.75" x14ac:dyDescent="0.25">
      <c r="A69" s="3">
        <v>67</v>
      </c>
      <c r="B69" s="4">
        <v>18.483811754532592</v>
      </c>
      <c r="C69" s="5">
        <v>1418.3787896495028</v>
      </c>
      <c r="D69" s="5">
        <v>76736.271094174532</v>
      </c>
      <c r="E69" s="5">
        <v>76027.081699349772</v>
      </c>
      <c r="F69" s="5">
        <v>1314109.3933949384</v>
      </c>
      <c r="G69" s="6">
        <v>17.125009785557584</v>
      </c>
    </row>
    <row r="70" spans="1:7" ht="15.75" x14ac:dyDescent="0.25">
      <c r="A70" s="3">
        <v>68</v>
      </c>
      <c r="B70" s="4">
        <v>20.140895423447535</v>
      </c>
      <c r="C70" s="5">
        <v>1516.9697924199224</v>
      </c>
      <c r="D70" s="5">
        <v>75317.892304525027</v>
      </c>
      <c r="E70" s="5">
        <v>74559.407408315063</v>
      </c>
      <c r="F70" s="5">
        <v>1238082.3116955888</v>
      </c>
      <c r="G70" s="6">
        <v>16.438090257355835</v>
      </c>
    </row>
    <row r="71" spans="1:7" ht="15.75" x14ac:dyDescent="0.25">
      <c r="A71" s="3">
        <v>69</v>
      </c>
      <c r="B71" s="4">
        <v>21.982547370835828</v>
      </c>
      <c r="C71" s="5">
        <v>1622.3322751337346</v>
      </c>
      <c r="D71" s="5">
        <v>73800.922512105099</v>
      </c>
      <c r="E71" s="5">
        <v>72989.756374538236</v>
      </c>
      <c r="F71" s="5">
        <v>1163522.9042872738</v>
      </c>
      <c r="G71" s="6">
        <v>15.765695938237473</v>
      </c>
    </row>
    <row r="72" spans="1:7" ht="15.75" x14ac:dyDescent="0.25">
      <c r="A72" s="3">
        <v>70</v>
      </c>
      <c r="B72" s="4">
        <v>23.967669041818247</v>
      </c>
      <c r="C72" s="5">
        <v>1729.9525627047433</v>
      </c>
      <c r="D72" s="5">
        <v>72178.590236971359</v>
      </c>
      <c r="E72" s="5">
        <v>71313.613955618988</v>
      </c>
      <c r="F72" s="5">
        <v>1090533.1479127356</v>
      </c>
      <c r="G72" s="6">
        <v>15.108817508521275</v>
      </c>
    </row>
    <row r="73" spans="1:7" ht="15.75" x14ac:dyDescent="0.25">
      <c r="A73" s="3">
        <v>71</v>
      </c>
      <c r="B73" s="4">
        <v>26.10355084621499</v>
      </c>
      <c r="C73" s="5">
        <v>1838.9595955767957</v>
      </c>
      <c r="D73" s="5">
        <v>70448.637674266618</v>
      </c>
      <c r="E73" s="5">
        <v>69529.157876478217</v>
      </c>
      <c r="F73" s="5">
        <v>1019219.5339571165</v>
      </c>
      <c r="G73" s="6">
        <v>14.467554910993199</v>
      </c>
    </row>
    <row r="74" spans="1:7" ht="15.75" x14ac:dyDescent="0.25">
      <c r="A74" s="3">
        <v>72</v>
      </c>
      <c r="B74" s="4">
        <v>28.454245523556697</v>
      </c>
      <c r="C74" s="5">
        <v>1952.2366253432258</v>
      </c>
      <c r="D74" s="5">
        <v>68609.678078689816</v>
      </c>
      <c r="E74" s="5">
        <v>67633.55976601821</v>
      </c>
      <c r="F74" s="5">
        <v>949690.37608063826</v>
      </c>
      <c r="G74" s="6">
        <v>13.841930215609223</v>
      </c>
    </row>
    <row r="75" spans="1:7" ht="15.75" x14ac:dyDescent="0.25">
      <c r="A75" s="3">
        <v>73</v>
      </c>
      <c r="B75" s="4">
        <v>31.051442193607208</v>
      </c>
      <c r="C75" s="5">
        <v>2069.8096900623486</v>
      </c>
      <c r="D75" s="5">
        <v>66657.44145334659</v>
      </c>
      <c r="E75" s="5">
        <v>65622.536608315422</v>
      </c>
      <c r="F75" s="5">
        <v>882056.81631462008</v>
      </c>
      <c r="G75" s="6">
        <v>13.232683359621145</v>
      </c>
    </row>
    <row r="76" spans="1:7" ht="15.75" x14ac:dyDescent="0.25">
      <c r="A76" s="3">
        <v>74</v>
      </c>
      <c r="B76" s="4">
        <v>33.898305108560244</v>
      </c>
      <c r="C76" s="5">
        <v>2189.4112477511458</v>
      </c>
      <c r="D76" s="5">
        <v>64587.63176328424</v>
      </c>
      <c r="E76" s="5">
        <v>63492.926139408664</v>
      </c>
      <c r="F76" s="5">
        <v>816434.27970630466</v>
      </c>
      <c r="G76" s="6">
        <v>12.64072172050777</v>
      </c>
    </row>
    <row r="77" spans="1:7" ht="15.75" x14ac:dyDescent="0.25">
      <c r="A77" s="3">
        <v>75</v>
      </c>
      <c r="B77" s="4">
        <v>36.957629866956104</v>
      </c>
      <c r="C77" s="5">
        <v>2306.090338169779</v>
      </c>
      <c r="D77" s="5">
        <v>62398.220515533096</v>
      </c>
      <c r="E77" s="5">
        <v>61245.175346448203</v>
      </c>
      <c r="F77" s="5">
        <v>752941.35356689594</v>
      </c>
      <c r="G77" s="6">
        <v>12.066711956624829</v>
      </c>
    </row>
    <row r="78" spans="1:7" ht="15.75" x14ac:dyDescent="0.25">
      <c r="A78" s="3">
        <v>76</v>
      </c>
      <c r="B78" s="4">
        <v>40.243894428548984</v>
      </c>
      <c r="C78" s="5">
        <v>2418.3413428444319</v>
      </c>
      <c r="D78" s="5">
        <v>60092.130177363317</v>
      </c>
      <c r="E78" s="5">
        <v>58882.9595059411</v>
      </c>
      <c r="F78" s="5">
        <v>691696.17822044773</v>
      </c>
      <c r="G78" s="6">
        <v>11.510595084229672</v>
      </c>
    </row>
    <row r="79" spans="1:7" ht="15.75" x14ac:dyDescent="0.25">
      <c r="A79" s="3">
        <v>77</v>
      </c>
      <c r="B79" s="4">
        <v>43.834835161338518</v>
      </c>
      <c r="C79" s="5">
        <v>2528.1210266909811</v>
      </c>
      <c r="D79" s="5">
        <v>57673.788834518884</v>
      </c>
      <c r="E79" s="5">
        <v>56409.728321173388</v>
      </c>
      <c r="F79" s="5">
        <v>632813.2187145066</v>
      </c>
      <c r="G79" s="6">
        <v>10.972284490103684</v>
      </c>
    </row>
    <row r="80" spans="1:7" ht="15.75" x14ac:dyDescent="0.25">
      <c r="A80" s="3">
        <v>78</v>
      </c>
      <c r="B80" s="4">
        <v>47.777225329029449</v>
      </c>
      <c r="C80" s="5">
        <v>2634.7069967743992</v>
      </c>
      <c r="D80" s="5">
        <v>55145.6678078279</v>
      </c>
      <c r="E80" s="5">
        <v>53828.314309440699</v>
      </c>
      <c r="F80" s="5">
        <v>576403.49039333325</v>
      </c>
      <c r="G80" s="6">
        <v>10.452380274040548</v>
      </c>
    </row>
    <row r="81" spans="1:7" ht="15.75" x14ac:dyDescent="0.25">
      <c r="A81" s="3">
        <v>79</v>
      </c>
      <c r="B81" s="4">
        <v>52.086761352912653</v>
      </c>
      <c r="C81" s="5">
        <v>2735.1258841774925</v>
      </c>
      <c r="D81" s="5">
        <v>52510.960811053505</v>
      </c>
      <c r="E81" s="5">
        <v>51143.397868964763</v>
      </c>
      <c r="F81" s="5">
        <v>522575.17608389253</v>
      </c>
      <c r="G81" s="6">
        <v>9.951735180855632</v>
      </c>
    </row>
    <row r="82" spans="1:7" ht="15.75" x14ac:dyDescent="0.25">
      <c r="A82" s="3" t="s">
        <v>3</v>
      </c>
      <c r="B82" s="4">
        <v>1000</v>
      </c>
      <c r="C82" s="5">
        <v>49775.834926876014</v>
      </c>
      <c r="D82" s="5">
        <v>49775.834926876014</v>
      </c>
      <c r="E82" s="5">
        <v>471431.77821492776</v>
      </c>
      <c r="F82" s="5">
        <v>471431.77821492776</v>
      </c>
      <c r="G82" s="6">
        <v>9.4710973488941406</v>
      </c>
    </row>
    <row r="83" spans="1:7" ht="15.75" x14ac:dyDescent="0.25">
      <c r="A83" s="26" t="s">
        <v>8</v>
      </c>
      <c r="B83" s="12"/>
      <c r="C83" s="12"/>
      <c r="D83" s="12"/>
      <c r="E83" s="12"/>
      <c r="F83" s="12"/>
      <c r="G83" s="13"/>
    </row>
    <row r="84" spans="1:7" ht="15.75" x14ac:dyDescent="0.25">
      <c r="A84" s="26"/>
      <c r="B84" s="12"/>
      <c r="C84" s="12"/>
      <c r="D84" s="12"/>
      <c r="E84" s="12"/>
      <c r="F84" s="12"/>
      <c r="G84" s="13"/>
    </row>
    <row r="85" spans="1:7" ht="15.75" x14ac:dyDescent="0.25">
      <c r="A85" s="26" t="s">
        <v>9</v>
      </c>
      <c r="B85" s="12"/>
      <c r="C85" s="12"/>
      <c r="D85" s="12"/>
      <c r="E85" s="12"/>
      <c r="F85" s="12"/>
      <c r="G85" s="13"/>
    </row>
    <row r="86" spans="1:7" ht="15.75" x14ac:dyDescent="0.25">
      <c r="A86" s="26" t="s">
        <v>10</v>
      </c>
      <c r="B86" s="12"/>
      <c r="C86" s="12"/>
      <c r="D86" s="12"/>
      <c r="E86" s="12"/>
      <c r="F86" s="12"/>
      <c r="G86" s="13"/>
    </row>
    <row r="87" spans="1:7" ht="15.75" x14ac:dyDescent="0.25">
      <c r="A87" s="26" t="s">
        <v>11</v>
      </c>
      <c r="B87" s="12"/>
      <c r="C87" s="12"/>
      <c r="D87" s="12"/>
      <c r="E87" s="12"/>
      <c r="F87" s="12"/>
      <c r="G87" s="13"/>
    </row>
    <row r="88" spans="1:7" ht="15.75" x14ac:dyDescent="0.25">
      <c r="A88" s="26" t="s">
        <v>12</v>
      </c>
      <c r="B88" s="12"/>
      <c r="C88" s="12"/>
      <c r="D88" s="12"/>
      <c r="E88" s="12"/>
      <c r="F88" s="12"/>
      <c r="G88" s="13"/>
    </row>
    <row r="89" spans="1:7" ht="15.75" x14ac:dyDescent="0.25">
      <c r="A89" s="26" t="s">
        <v>13</v>
      </c>
      <c r="B89" s="12"/>
      <c r="C89" s="12"/>
      <c r="D89" s="12"/>
      <c r="E89" s="12"/>
      <c r="F89" s="12"/>
      <c r="G89" s="13"/>
    </row>
    <row r="90" spans="1:7" ht="15.75" x14ac:dyDescent="0.25">
      <c r="A90" s="26" t="s">
        <v>14</v>
      </c>
      <c r="B90" s="12"/>
      <c r="C90" s="12"/>
      <c r="D90" s="12"/>
      <c r="E90" s="12"/>
      <c r="F90" s="12"/>
      <c r="G90" s="13"/>
    </row>
    <row r="91" spans="1:7" ht="15.75" x14ac:dyDescent="0.25">
      <c r="A91" s="26" t="s">
        <v>15</v>
      </c>
      <c r="B91" s="12"/>
      <c r="C91" s="12"/>
      <c r="D91" s="12"/>
      <c r="E91" s="12"/>
      <c r="F91" s="12"/>
      <c r="G91" s="13"/>
    </row>
    <row r="92" spans="1:7" ht="15.75" x14ac:dyDescent="0.25">
      <c r="A92" s="26" t="s">
        <v>16</v>
      </c>
      <c r="B92" s="12"/>
      <c r="C92" s="12"/>
      <c r="D92" s="12"/>
      <c r="E92" s="12"/>
      <c r="F92" s="12"/>
      <c r="G92" s="1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2"/>
  <sheetViews>
    <sheetView showGridLines="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5" x14ac:dyDescent="0.25"/>
  <cols>
    <col min="2" max="2" width="13.7109375" bestFit="1" customWidth="1"/>
    <col min="6" max="6" width="9.7109375" bestFit="1" customWidth="1"/>
  </cols>
  <sheetData>
    <row r="1" spans="1:7" ht="47.25" x14ac:dyDescent="0.25">
      <c r="A1" s="1" t="s">
        <v>42</v>
      </c>
      <c r="B1" s="1" t="s">
        <v>43</v>
      </c>
      <c r="C1" s="1" t="s">
        <v>44</v>
      </c>
      <c r="D1" s="1" t="s">
        <v>0</v>
      </c>
      <c r="E1" s="1" t="s">
        <v>1</v>
      </c>
      <c r="F1" s="1" t="s">
        <v>2</v>
      </c>
      <c r="G1" s="1" t="s">
        <v>45</v>
      </c>
    </row>
    <row r="2" spans="1:7" ht="15.75" x14ac:dyDescent="0.25">
      <c r="A2" s="3">
        <v>0</v>
      </c>
      <c r="B2" s="4">
        <v>13.824165120629479</v>
      </c>
      <c r="C2" s="5">
        <v>1382.4165120629477</v>
      </c>
      <c r="D2" s="5">
        <v>100000</v>
      </c>
      <c r="E2" s="5">
        <v>98744.036575924925</v>
      </c>
      <c r="F2" s="5">
        <v>7549173.777727617</v>
      </c>
      <c r="G2" s="6">
        <v>75.491737777276171</v>
      </c>
    </row>
    <row r="3" spans="1:7" ht="15.75" x14ac:dyDescent="0.25">
      <c r="A3" s="3">
        <v>1</v>
      </c>
      <c r="B3" s="4">
        <v>0.90155201875021362</v>
      </c>
      <c r="C3" s="5">
        <v>88.908881477817388</v>
      </c>
      <c r="D3" s="5">
        <v>98617.583487937052</v>
      </c>
      <c r="E3" s="5">
        <v>98573.129047198134</v>
      </c>
      <c r="F3" s="5">
        <v>7450429.7411516923</v>
      </c>
      <c r="G3" s="6">
        <v>75.548695046487651</v>
      </c>
    </row>
    <row r="4" spans="1:7" ht="15.75" x14ac:dyDescent="0.25">
      <c r="A4" s="3">
        <v>2</v>
      </c>
      <c r="B4" s="4">
        <v>0.57840672712331709</v>
      </c>
      <c r="C4" s="5">
        <v>56.989648206920371</v>
      </c>
      <c r="D4" s="5">
        <v>98528.67460645923</v>
      </c>
      <c r="E4" s="5">
        <v>98500.179782355772</v>
      </c>
      <c r="F4" s="5">
        <v>7351856.6121044941</v>
      </c>
      <c r="G4" s="6">
        <v>74.616416403337368</v>
      </c>
    </row>
    <row r="5" spans="1:7" ht="15.75" x14ac:dyDescent="0.25">
      <c r="A5" s="3">
        <v>3</v>
      </c>
      <c r="B5" s="4">
        <v>0.43907816292955221</v>
      </c>
      <c r="C5" s="5">
        <v>43.236766532047042</v>
      </c>
      <c r="D5" s="5">
        <v>98471.684958252314</v>
      </c>
      <c r="E5" s="5">
        <v>98450.066574986296</v>
      </c>
      <c r="F5" s="5">
        <v>7253356.432322138</v>
      </c>
      <c r="G5" s="6">
        <v>73.659310647494692</v>
      </c>
    </row>
    <row r="6" spans="1:7" ht="15.75" x14ac:dyDescent="0.25">
      <c r="A6" s="3">
        <v>4</v>
      </c>
      <c r="B6" s="4">
        <v>0.35957623679469758</v>
      </c>
      <c r="C6" s="5">
        <v>35.39253099432063</v>
      </c>
      <c r="D6" s="5">
        <v>98428.448191720265</v>
      </c>
      <c r="E6" s="5">
        <v>98410.751926223107</v>
      </c>
      <c r="F6" s="5">
        <v>7154906.3657471519</v>
      </c>
      <c r="G6" s="6">
        <v>72.691447413767293</v>
      </c>
    </row>
    <row r="7" spans="1:7" ht="15.75" x14ac:dyDescent="0.25">
      <c r="A7" s="3">
        <v>5</v>
      </c>
      <c r="B7" s="4">
        <v>0.30836249614424366</v>
      </c>
      <c r="C7" s="5">
        <v>30.340728246800957</v>
      </c>
      <c r="D7" s="5">
        <v>98393.05566072595</v>
      </c>
      <c r="E7" s="5">
        <v>98377.885296602559</v>
      </c>
      <c r="F7" s="5">
        <v>7056495.6138209291</v>
      </c>
      <c r="G7" s="6">
        <v>71.717415080112843</v>
      </c>
    </row>
    <row r="8" spans="1:7" ht="15.75" x14ac:dyDescent="0.25">
      <c r="A8" s="3">
        <v>6</v>
      </c>
      <c r="B8" s="4">
        <v>0.2736430296070238</v>
      </c>
      <c r="C8" s="5">
        <v>26.916271314495638</v>
      </c>
      <c r="D8" s="5">
        <v>98362.714932479154</v>
      </c>
      <c r="E8" s="5">
        <v>98349.256796821908</v>
      </c>
      <c r="F8" s="5">
        <v>6958117.7285243263</v>
      </c>
      <c r="G8" s="6">
        <v>70.739382633965619</v>
      </c>
    </row>
    <row r="9" spans="1:7" ht="15.75" x14ac:dyDescent="0.25">
      <c r="A9" s="3">
        <v>7</v>
      </c>
      <c r="B9" s="4">
        <v>0.2503027549207778</v>
      </c>
      <c r="C9" s="5">
        <v>24.613721312224449</v>
      </c>
      <c r="D9" s="5">
        <v>98335.798661164663</v>
      </c>
      <c r="E9" s="5">
        <v>98323.491800508549</v>
      </c>
      <c r="F9" s="5">
        <v>6859768.4717275044</v>
      </c>
      <c r="G9" s="6">
        <v>69.758608412427563</v>
      </c>
    </row>
    <row r="10" spans="1:7" ht="15.75" x14ac:dyDescent="0.25">
      <c r="A10" s="3">
        <v>8</v>
      </c>
      <c r="B10" s="4">
        <v>0.23625868199386932</v>
      </c>
      <c r="C10" s="5">
        <v>23.226870979145072</v>
      </c>
      <c r="D10" s="5">
        <v>98311.184939852435</v>
      </c>
      <c r="E10" s="5">
        <v>98299.571504362859</v>
      </c>
      <c r="F10" s="5">
        <v>6761444.9799269959</v>
      </c>
      <c r="G10" s="6">
        <v>68.775948373155117</v>
      </c>
    </row>
    <row r="11" spans="1:7" ht="15.75" x14ac:dyDescent="0.25">
      <c r="A11" s="3">
        <v>9</v>
      </c>
      <c r="B11" s="4">
        <v>0.23126312965079612</v>
      </c>
      <c r="C11" s="5">
        <v>22.730380789993859</v>
      </c>
      <c r="D11" s="5">
        <v>98287.958068873297</v>
      </c>
      <c r="E11" s="5">
        <v>98276.592878478303</v>
      </c>
      <c r="F11" s="5">
        <v>6663145.4084226331</v>
      </c>
      <c r="G11" s="6">
        <v>67.792082970668375</v>
      </c>
    </row>
    <row r="12" spans="1:7" ht="15.75" x14ac:dyDescent="0.25">
      <c r="A12" s="3">
        <v>10</v>
      </c>
      <c r="B12" s="4">
        <v>0.23659490039864031</v>
      </c>
      <c r="C12" s="5">
        <v>23.249051757511783</v>
      </c>
      <c r="D12" s="5">
        <v>98265.227688083309</v>
      </c>
      <c r="E12" s="5">
        <v>98253.603162204556</v>
      </c>
      <c r="F12" s="5">
        <v>6564868.8155441545</v>
      </c>
      <c r="G12" s="6">
        <v>66.80764874816731</v>
      </c>
    </row>
    <row r="13" spans="1:7" ht="15.75" x14ac:dyDescent="0.25">
      <c r="A13" s="3">
        <v>11</v>
      </c>
      <c r="B13" s="4">
        <v>0.25521178838880676</v>
      </c>
      <c r="C13" s="5">
        <v>25.072511062631655</v>
      </c>
      <c r="D13" s="5">
        <v>98241.978636325803</v>
      </c>
      <c r="E13" s="5">
        <v>98229.442380794484</v>
      </c>
      <c r="F13" s="5">
        <v>6466615.2123819496</v>
      </c>
      <c r="G13" s="6">
        <v>65.823340512309912</v>
      </c>
    </row>
    <row r="14" spans="1:7" ht="15.75" x14ac:dyDescent="0.25">
      <c r="A14" s="3">
        <v>12</v>
      </c>
      <c r="B14" s="4">
        <v>0.29227204960018838</v>
      </c>
      <c r="C14" s="5">
        <v>28.706056458619962</v>
      </c>
      <c r="D14" s="5">
        <v>98216.906125263165</v>
      </c>
      <c r="E14" s="5">
        <v>98202.553097033859</v>
      </c>
      <c r="F14" s="5">
        <v>6368385.7700011553</v>
      </c>
      <c r="G14" s="6">
        <v>64.84001605466058</v>
      </c>
    </row>
    <row r="15" spans="1:7" ht="15.75" x14ac:dyDescent="0.25">
      <c r="A15" s="3">
        <v>13</v>
      </c>
      <c r="B15" s="4">
        <v>0.35607583682721677</v>
      </c>
      <c r="C15" s="5">
        <v>34.962445506057762</v>
      </c>
      <c r="D15" s="5">
        <v>98188.200068804552</v>
      </c>
      <c r="E15" s="5">
        <v>98170.718846051517</v>
      </c>
      <c r="F15" s="5">
        <v>6270183.2169041215</v>
      </c>
      <c r="G15" s="6">
        <v>63.858826340745054</v>
      </c>
    </row>
    <row r="16" spans="1:7" ht="15.75" x14ac:dyDescent="0.25">
      <c r="A16" s="3">
        <v>14</v>
      </c>
      <c r="B16" s="4">
        <v>0.45957981252621366</v>
      </c>
      <c r="C16" s="5">
        <v>45.109246545756427</v>
      </c>
      <c r="D16" s="5">
        <v>98153.237623298497</v>
      </c>
      <c r="E16" s="5">
        <v>98130.683000025616</v>
      </c>
      <c r="F16" s="5">
        <v>6172012.4980580695</v>
      </c>
      <c r="G16" s="6">
        <v>62.88139492398188</v>
      </c>
    </row>
    <row r="17" spans="1:7" ht="15.75" x14ac:dyDescent="0.25">
      <c r="A17" s="3">
        <v>15</v>
      </c>
      <c r="B17" s="4">
        <v>0.74821014335069724</v>
      </c>
      <c r="C17" s="5">
        <v>73.405496796638772</v>
      </c>
      <c r="D17" s="5">
        <v>98108.128376752735</v>
      </c>
      <c r="E17" s="5">
        <v>98071.425628354424</v>
      </c>
      <c r="F17" s="5">
        <v>6073881.8150580442</v>
      </c>
      <c r="G17" s="6">
        <v>61.910077335623541</v>
      </c>
    </row>
    <row r="18" spans="1:7" ht="15.75" x14ac:dyDescent="0.25">
      <c r="A18" s="3">
        <v>16</v>
      </c>
      <c r="B18" s="4">
        <v>0.92921002836714806</v>
      </c>
      <c r="C18" s="5">
        <v>91.094847628249497</v>
      </c>
      <c r="D18" s="5">
        <v>98034.722879956098</v>
      </c>
      <c r="E18" s="5">
        <v>97989.175456141966</v>
      </c>
      <c r="F18" s="5">
        <v>5975810.3894296894</v>
      </c>
      <c r="G18" s="6">
        <v>60.956059382623977</v>
      </c>
    </row>
    <row r="19" spans="1:7" ht="15.75" x14ac:dyDescent="0.25">
      <c r="A19" s="3">
        <v>17</v>
      </c>
      <c r="B19" s="4">
        <v>1.0900383503403843</v>
      </c>
      <c r="C19" s="5">
        <v>106.76231072671087</v>
      </c>
      <c r="D19" s="5">
        <v>97943.628032327848</v>
      </c>
      <c r="E19" s="5">
        <v>97890.246876964491</v>
      </c>
      <c r="F19" s="5">
        <v>5877821.2139735473</v>
      </c>
      <c r="G19" s="6">
        <v>60.012288007479967</v>
      </c>
    </row>
    <row r="20" spans="1:7" ht="15.75" x14ac:dyDescent="0.25">
      <c r="A20" s="3">
        <v>18</v>
      </c>
      <c r="B20" s="4">
        <v>1.2161998154970843</v>
      </c>
      <c r="C20" s="5">
        <v>118.98917803942432</v>
      </c>
      <c r="D20" s="5">
        <v>97836.865721601134</v>
      </c>
      <c r="E20" s="5">
        <v>97777.371132581422</v>
      </c>
      <c r="F20" s="5">
        <v>5779930.967096583</v>
      </c>
      <c r="G20" s="6">
        <v>59.077229472411929</v>
      </c>
    </row>
    <row r="21" spans="1:7" ht="15.75" x14ac:dyDescent="0.25">
      <c r="A21" s="3">
        <v>19</v>
      </c>
      <c r="B21" s="4">
        <v>1.313444029541589</v>
      </c>
      <c r="C21" s="5">
        <v>128.34696152562321</v>
      </c>
      <c r="D21" s="5">
        <v>97717.87654356171</v>
      </c>
      <c r="E21" s="5">
        <v>97653.703062798901</v>
      </c>
      <c r="F21" s="5">
        <v>5682153.5959640015</v>
      </c>
      <c r="G21" s="6">
        <v>58.148557837633227</v>
      </c>
    </row>
    <row r="22" spans="1:7" ht="15.75" x14ac:dyDescent="0.25">
      <c r="A22" s="3">
        <v>20</v>
      </c>
      <c r="B22" s="4">
        <v>1.4095335370336528</v>
      </c>
      <c r="C22" s="5">
        <v>137.55571480921762</v>
      </c>
      <c r="D22" s="5">
        <v>97589.529582036092</v>
      </c>
      <c r="E22" s="5">
        <v>97520.751724631482</v>
      </c>
      <c r="F22" s="5">
        <v>5584499.8929012027</v>
      </c>
      <c r="G22" s="6">
        <v>57.224375574090033</v>
      </c>
    </row>
    <row r="23" spans="1:7" ht="15.75" x14ac:dyDescent="0.25">
      <c r="A23" s="3">
        <v>21</v>
      </c>
      <c r="B23" s="4">
        <v>1.505005607477014</v>
      </c>
      <c r="C23" s="5">
        <v>146.66576712987987</v>
      </c>
      <c r="D23" s="5">
        <v>97451.973867226872</v>
      </c>
      <c r="E23" s="5">
        <v>97378.640983661928</v>
      </c>
      <c r="F23" s="5">
        <v>5486979.1411765711</v>
      </c>
      <c r="G23" s="6">
        <v>56.304443342033153</v>
      </c>
    </row>
    <row r="24" spans="1:7" ht="15.75" x14ac:dyDescent="0.25">
      <c r="A24" s="3">
        <v>22</v>
      </c>
      <c r="B24" s="4">
        <v>1.5714418611870875</v>
      </c>
      <c r="C24" s="5">
        <v>152.90963446419943</v>
      </c>
      <c r="D24" s="5">
        <v>97305.308100096998</v>
      </c>
      <c r="E24" s="5">
        <v>97228.853282864904</v>
      </c>
      <c r="F24" s="5">
        <v>5389600.5001929095</v>
      </c>
      <c r="G24" s="6">
        <v>55.388555932104765</v>
      </c>
    </row>
    <row r="25" spans="1:7" ht="15.75" x14ac:dyDescent="0.25">
      <c r="A25" s="3">
        <v>23</v>
      </c>
      <c r="B25" s="4">
        <v>1.6019301190560493</v>
      </c>
      <c r="C25" s="5">
        <v>155.63135324063191</v>
      </c>
      <c r="D25" s="5">
        <v>97152.398465632796</v>
      </c>
      <c r="E25" s="5">
        <v>97074.582789012478</v>
      </c>
      <c r="F25" s="5">
        <v>5292371.6469100444</v>
      </c>
      <c r="G25" s="6">
        <v>54.474945863350932</v>
      </c>
    </row>
    <row r="26" spans="1:7" ht="15.75" x14ac:dyDescent="0.25">
      <c r="A26" s="3">
        <v>24</v>
      </c>
      <c r="B26" s="4">
        <v>1.6061871613236105</v>
      </c>
      <c r="C26" s="5">
        <v>155.7949620258205</v>
      </c>
      <c r="D26" s="5">
        <v>96996.767112392161</v>
      </c>
      <c r="E26" s="5">
        <v>96918.869631379261</v>
      </c>
      <c r="F26" s="5">
        <v>5195297.0641210321</v>
      </c>
      <c r="G26" s="6">
        <v>53.561548686474609</v>
      </c>
    </row>
    <row r="27" spans="1:7" ht="15.75" x14ac:dyDescent="0.25">
      <c r="A27" s="3">
        <v>25</v>
      </c>
      <c r="B27" s="4">
        <v>1.5980928355630168</v>
      </c>
      <c r="C27" s="5">
        <v>154.7608637824581</v>
      </c>
      <c r="D27" s="5">
        <v>96840.972150366346</v>
      </c>
      <c r="E27" s="5">
        <v>96763.591718475116</v>
      </c>
      <c r="F27" s="5">
        <v>5098378.1944896532</v>
      </c>
      <c r="G27" s="6">
        <v>52.646912575116751</v>
      </c>
    </row>
    <row r="28" spans="1:7" ht="15.75" x14ac:dyDescent="0.25">
      <c r="A28" s="3">
        <v>26</v>
      </c>
      <c r="B28" s="4">
        <v>1.5940309672142592</v>
      </c>
      <c r="C28" s="5">
        <v>154.12081489343552</v>
      </c>
      <c r="D28" s="5">
        <v>96686.211286583886</v>
      </c>
      <c r="E28" s="5">
        <v>96609.15087913716</v>
      </c>
      <c r="F28" s="5">
        <v>5001614.6027711779</v>
      </c>
      <c r="G28" s="6">
        <v>51.730381573708421</v>
      </c>
    </row>
    <row r="29" spans="1:7" ht="15.75" x14ac:dyDescent="0.25">
      <c r="A29" s="3">
        <v>27</v>
      </c>
      <c r="B29" s="4">
        <v>1.6012864301801459</v>
      </c>
      <c r="C29" s="5">
        <v>154.5755265492401</v>
      </c>
      <c r="D29" s="5">
        <v>96532.090471690448</v>
      </c>
      <c r="E29" s="5">
        <v>96454.802708415838</v>
      </c>
      <c r="F29" s="5">
        <v>4905005.4518920407</v>
      </c>
      <c r="G29" s="6">
        <v>50.812174769285768</v>
      </c>
    </row>
    <row r="30" spans="1:7" ht="15.75" x14ac:dyDescent="0.25">
      <c r="A30" s="3">
        <v>28</v>
      </c>
      <c r="B30" s="4">
        <v>1.6284034172554747</v>
      </c>
      <c r="C30" s="5">
        <v>156.94147468325852</v>
      </c>
      <c r="D30" s="5">
        <v>96377.514945141214</v>
      </c>
      <c r="E30" s="5">
        <v>96299.044207799583</v>
      </c>
      <c r="F30" s="5">
        <v>4808550.6491836244</v>
      </c>
      <c r="G30" s="6">
        <v>49.892868185288719</v>
      </c>
    </row>
    <row r="31" spans="1:7" ht="15.75" x14ac:dyDescent="0.25">
      <c r="A31" s="3">
        <v>29</v>
      </c>
      <c r="B31" s="4">
        <v>1.6716709850513063</v>
      </c>
      <c r="C31" s="5">
        <v>160.84914083556203</v>
      </c>
      <c r="D31" s="5">
        <v>96220.573470457952</v>
      </c>
      <c r="E31" s="5">
        <v>96140.148900040163</v>
      </c>
      <c r="F31" s="5">
        <v>4712251.6049758252</v>
      </c>
      <c r="G31" s="6">
        <v>48.973430889212075</v>
      </c>
    </row>
    <row r="32" spans="1:7" ht="15.75" x14ac:dyDescent="0.25">
      <c r="A32" s="3">
        <v>30</v>
      </c>
      <c r="B32" s="4">
        <v>1.721209629378577</v>
      </c>
      <c r="C32" s="5">
        <v>165.33892251159764</v>
      </c>
      <c r="D32" s="5">
        <v>96059.72432962239</v>
      </c>
      <c r="E32" s="5">
        <v>95977.054868366598</v>
      </c>
      <c r="F32" s="5">
        <v>4616111.4560757848</v>
      </c>
      <c r="G32" s="6">
        <v>48.054598202217541</v>
      </c>
    </row>
    <row r="33" spans="1:7" ht="15.75" x14ac:dyDescent="0.25">
      <c r="A33" s="3">
        <v>31</v>
      </c>
      <c r="B33" s="4">
        <v>1.7708546081673895</v>
      </c>
      <c r="C33" s="5">
        <v>169.81501429556184</v>
      </c>
      <c r="D33" s="5">
        <v>95894.385407110793</v>
      </c>
      <c r="E33" s="5">
        <v>95809.477899963007</v>
      </c>
      <c r="F33" s="5">
        <v>4520134.4012074182</v>
      </c>
      <c r="G33" s="6">
        <v>47.136590760946049</v>
      </c>
    </row>
    <row r="34" spans="1:7" ht="15.75" x14ac:dyDescent="0.25">
      <c r="A34" s="3">
        <v>32</v>
      </c>
      <c r="B34" s="4">
        <v>1.8244527481295068</v>
      </c>
      <c r="C34" s="5">
        <v>174.64495551668819</v>
      </c>
      <c r="D34" s="5">
        <v>95724.570392815236</v>
      </c>
      <c r="E34" s="5">
        <v>95637.247915056883</v>
      </c>
      <c r="F34" s="5">
        <v>4424324.9233074551</v>
      </c>
      <c r="G34" s="6">
        <v>46.2193238909488</v>
      </c>
    </row>
    <row r="35" spans="1:7" ht="15.75" x14ac:dyDescent="0.25">
      <c r="A35" s="3">
        <v>33</v>
      </c>
      <c r="B35" s="4">
        <v>1.8812792115062071</v>
      </c>
      <c r="C35" s="5">
        <v>179.7560883861579</v>
      </c>
      <c r="D35" s="5">
        <v>95549.925437298545</v>
      </c>
      <c r="E35" s="5">
        <v>95460.047393105458</v>
      </c>
      <c r="F35" s="5">
        <v>4328687.6753923986</v>
      </c>
      <c r="G35" s="6">
        <v>45.302889097835617</v>
      </c>
    </row>
    <row r="36" spans="1:7" ht="15.75" x14ac:dyDescent="0.25">
      <c r="A36" s="3">
        <v>34</v>
      </c>
      <c r="B36" s="4">
        <v>1.943884876719786</v>
      </c>
      <c r="C36" s="5">
        <v>185.38862988755568</v>
      </c>
      <c r="D36" s="5">
        <v>95370.169348912386</v>
      </c>
      <c r="E36" s="5">
        <v>95277.4750339686</v>
      </c>
      <c r="F36" s="5">
        <v>4233227.6279992927</v>
      </c>
      <c r="G36" s="6">
        <v>44.387334707480719</v>
      </c>
    </row>
    <row r="37" spans="1:7" ht="15.75" x14ac:dyDescent="0.25">
      <c r="A37" s="3">
        <v>35</v>
      </c>
      <c r="B37" s="4">
        <v>2.0169143630802298</v>
      </c>
      <c r="C37" s="5">
        <v>191.9795513788433</v>
      </c>
      <c r="D37" s="5">
        <v>95184.780719024828</v>
      </c>
      <c r="E37" s="5">
        <v>95088.790943335407</v>
      </c>
      <c r="F37" s="5">
        <v>4137950.1529653245</v>
      </c>
      <c r="G37" s="6">
        <v>43.472812793256367</v>
      </c>
    </row>
    <row r="38" spans="1:7" ht="15.75" x14ac:dyDescent="0.25">
      <c r="A38" s="3">
        <v>36</v>
      </c>
      <c r="B38" s="4">
        <v>2.103283704642517</v>
      </c>
      <c r="C38" s="5">
        <v>199.79681075425648</v>
      </c>
      <c r="D38" s="5">
        <v>94992.801167645986</v>
      </c>
      <c r="E38" s="5">
        <v>94892.902762268859</v>
      </c>
      <c r="F38" s="5">
        <v>4042861.3620219892</v>
      </c>
      <c r="G38" s="6">
        <v>42.55966044086891</v>
      </c>
    </row>
    <row r="39" spans="1:7" ht="15.75" x14ac:dyDescent="0.25">
      <c r="A39" s="3">
        <v>37</v>
      </c>
      <c r="B39" s="4">
        <v>2.2028167807844583</v>
      </c>
      <c r="C39" s="5">
        <v>208.81162069833536</v>
      </c>
      <c r="D39" s="5">
        <v>94793.004356891732</v>
      </c>
      <c r="E39" s="5">
        <v>94688.598546542562</v>
      </c>
      <c r="F39" s="5">
        <v>3947968.4592597205</v>
      </c>
      <c r="G39" s="6">
        <v>41.648310295090795</v>
      </c>
    </row>
    <row r="40" spans="1:7" ht="15.75" x14ac:dyDescent="0.25">
      <c r="A40" s="3">
        <v>38</v>
      </c>
      <c r="B40" s="4">
        <v>2.3170892407441475</v>
      </c>
      <c r="C40" s="5">
        <v>219.16001533350445</v>
      </c>
      <c r="D40" s="5">
        <v>94584.192736193392</v>
      </c>
      <c r="E40" s="5">
        <v>94474.612728526641</v>
      </c>
      <c r="F40" s="5">
        <v>3853279.8607131778</v>
      </c>
      <c r="G40" s="6">
        <v>40.739152592446771</v>
      </c>
    </row>
    <row r="41" spans="1:7" ht="15.75" x14ac:dyDescent="0.25">
      <c r="A41" s="3">
        <v>39</v>
      </c>
      <c r="B41" s="4">
        <v>2.4476394224638494</v>
      </c>
      <c r="C41" s="5">
        <v>230.97157418966773</v>
      </c>
      <c r="D41" s="5">
        <v>94365.03272085989</v>
      </c>
      <c r="E41" s="5">
        <v>94249.546933765057</v>
      </c>
      <c r="F41" s="5">
        <v>3758805.247984651</v>
      </c>
      <c r="G41" s="6">
        <v>39.832606841811092</v>
      </c>
    </row>
    <row r="42" spans="1:7" ht="15.75" x14ac:dyDescent="0.25">
      <c r="A42" s="3">
        <v>40</v>
      </c>
      <c r="B42" s="4">
        <v>2.5927374145509274</v>
      </c>
      <c r="C42" s="5">
        <v>244.06490231859667</v>
      </c>
      <c r="D42" s="5">
        <v>94134.061146670225</v>
      </c>
      <c r="E42" s="5">
        <v>94012.028695510933</v>
      </c>
      <c r="F42" s="5">
        <v>3664555.701050886</v>
      </c>
      <c r="G42" s="6">
        <v>38.929115098318597</v>
      </c>
    </row>
    <row r="43" spans="1:7" ht="15.75" x14ac:dyDescent="0.25">
      <c r="A43" s="3">
        <v>41</v>
      </c>
      <c r="B43" s="4">
        <v>2.7564994069769053</v>
      </c>
      <c r="C43" s="5">
        <v>258.8077189686191</v>
      </c>
      <c r="D43" s="5">
        <v>93889.996244351627</v>
      </c>
      <c r="E43" s="5">
        <v>93760.592384867312</v>
      </c>
      <c r="F43" s="5">
        <v>3570543.6723553753</v>
      </c>
      <c r="G43" s="6">
        <v>38.029010705921479</v>
      </c>
    </row>
    <row r="44" spans="1:7" ht="15.75" x14ac:dyDescent="0.25">
      <c r="A44" s="3">
        <v>42</v>
      </c>
      <c r="B44" s="4">
        <v>2.94658384942454</v>
      </c>
      <c r="C44" s="5">
        <v>275.89214791131786</v>
      </c>
      <c r="D44" s="5">
        <v>93631.188525383011</v>
      </c>
      <c r="E44" s="5">
        <v>93493.242451427359</v>
      </c>
      <c r="F44" s="5">
        <v>3476783.0799705079</v>
      </c>
      <c r="G44" s="6">
        <v>37.132745346151054</v>
      </c>
    </row>
    <row r="45" spans="1:7" ht="15.75" x14ac:dyDescent="0.25">
      <c r="A45" s="3">
        <v>43</v>
      </c>
      <c r="B45" s="4">
        <v>3.1668600764376316</v>
      </c>
      <c r="C45" s="5">
        <v>295.64316102181772</v>
      </c>
      <c r="D45" s="5">
        <v>93355.296377471692</v>
      </c>
      <c r="E45" s="5">
        <v>93207.474796960785</v>
      </c>
      <c r="F45" s="5">
        <v>3383289.8375190804</v>
      </c>
      <c r="G45" s="6">
        <v>36.241005800454282</v>
      </c>
    </row>
    <row r="46" spans="1:7" ht="15.75" x14ac:dyDescent="0.25">
      <c r="A46" s="3">
        <v>44</v>
      </c>
      <c r="B46" s="4">
        <v>3.4152018669169895</v>
      </c>
      <c r="C46" s="5">
        <v>317.81750139946729</v>
      </c>
      <c r="D46" s="5">
        <v>93059.653216449879</v>
      </c>
      <c r="E46" s="5">
        <v>92900.744465750147</v>
      </c>
      <c r="F46" s="5">
        <v>3290082.3627221198</v>
      </c>
      <c r="G46" s="6">
        <v>35.354552150217359</v>
      </c>
    </row>
    <row r="47" spans="1:7" ht="15.75" x14ac:dyDescent="0.25">
      <c r="A47" s="3">
        <v>45</v>
      </c>
      <c r="B47" s="4">
        <v>3.687394617483859</v>
      </c>
      <c r="C47" s="5">
        <v>341.97574583124918</v>
      </c>
      <c r="D47" s="5">
        <v>92741.835715050416</v>
      </c>
      <c r="E47" s="5">
        <v>92570.847842134797</v>
      </c>
      <c r="F47" s="5">
        <v>3197181.6182563696</v>
      </c>
      <c r="G47" s="6">
        <v>34.473995404616751</v>
      </c>
    </row>
    <row r="48" spans="1:7" ht="15.75" x14ac:dyDescent="0.25">
      <c r="A48" s="3">
        <v>46</v>
      </c>
      <c r="B48" s="4">
        <v>3.9794313690320759</v>
      </c>
      <c r="C48" s="5">
        <v>367.69890125568196</v>
      </c>
      <c r="D48" s="5">
        <v>92399.859969219164</v>
      </c>
      <c r="E48" s="5">
        <v>92216.010518591327</v>
      </c>
      <c r="F48" s="5">
        <v>3104610.7704142346</v>
      </c>
      <c r="G48" s="6">
        <v>33.599734582373422</v>
      </c>
    </row>
    <row r="49" spans="1:7" ht="15.75" x14ac:dyDescent="0.25">
      <c r="A49" s="3">
        <v>47</v>
      </c>
      <c r="B49" s="4">
        <v>4.2913234443412112</v>
      </c>
      <c r="C49" s="5">
        <v>394.93977042433812</v>
      </c>
      <c r="D49" s="5">
        <v>92032.161067963476</v>
      </c>
      <c r="E49" s="5">
        <v>91834.69118275131</v>
      </c>
      <c r="F49" s="5">
        <v>3012394.7598956432</v>
      </c>
      <c r="G49" s="6">
        <v>32.731978961909455</v>
      </c>
    </row>
    <row r="50" spans="1:7" ht="15.75" x14ac:dyDescent="0.25">
      <c r="A50" s="3">
        <v>48</v>
      </c>
      <c r="B50" s="4">
        <v>4.6219519229701653</v>
      </c>
      <c r="C50" s="5">
        <v>423.54283119180366</v>
      </c>
      <c r="D50" s="5">
        <v>91637.221297539145</v>
      </c>
      <c r="E50" s="5">
        <v>91425.449881943234</v>
      </c>
      <c r="F50" s="5">
        <v>2920560.068712892</v>
      </c>
      <c r="G50" s="6">
        <v>31.870892933669975</v>
      </c>
    </row>
    <row r="51" spans="1:7" ht="15.75" x14ac:dyDescent="0.25">
      <c r="A51" s="3">
        <v>49</v>
      </c>
      <c r="B51" s="4">
        <v>4.9736262632808925</v>
      </c>
      <c r="C51" s="5">
        <v>453.66274679068397</v>
      </c>
      <c r="D51" s="5">
        <v>91213.678466347337</v>
      </c>
      <c r="E51" s="5">
        <v>90986.847092951997</v>
      </c>
      <c r="F51" s="5">
        <v>2829134.6188309486</v>
      </c>
      <c r="G51" s="6">
        <v>31.01656096321933</v>
      </c>
    </row>
    <row r="52" spans="1:7" ht="15.75" x14ac:dyDescent="0.25">
      <c r="A52" s="3">
        <v>50</v>
      </c>
      <c r="B52" s="4">
        <v>5.3522313547486045</v>
      </c>
      <c r="C52" s="5">
        <v>485.76860189168735</v>
      </c>
      <c r="D52" s="5">
        <v>90760.015719556657</v>
      </c>
      <c r="E52" s="5">
        <v>90517.131418610807</v>
      </c>
      <c r="F52" s="5">
        <v>2738147.7717379965</v>
      </c>
      <c r="G52" s="6">
        <v>30.169097592476394</v>
      </c>
    </row>
    <row r="53" spans="1:7" ht="15.75" x14ac:dyDescent="0.25">
      <c r="A53" s="3">
        <v>51</v>
      </c>
      <c r="B53" s="4">
        <v>5.7596683942509781</v>
      </c>
      <c r="C53" s="5">
        <v>519.94972793841737</v>
      </c>
      <c r="D53" s="5">
        <v>90274.247117664971</v>
      </c>
      <c r="E53" s="5">
        <v>90014.272253695759</v>
      </c>
      <c r="F53" s="5">
        <v>2647630.6403193856</v>
      </c>
      <c r="G53" s="6">
        <v>29.328747952540876</v>
      </c>
    </row>
    <row r="54" spans="1:7" ht="15.75" x14ac:dyDescent="0.25">
      <c r="A54" s="3">
        <v>52</v>
      </c>
      <c r="B54" s="4">
        <v>6.1933244322057446</v>
      </c>
      <c r="C54" s="5">
        <v>555.87748291925368</v>
      </c>
      <c r="D54" s="5">
        <v>89754.297389726547</v>
      </c>
      <c r="E54" s="5">
        <v>89476.35864826692</v>
      </c>
      <c r="F54" s="5">
        <v>2557616.3680656897</v>
      </c>
      <c r="G54" s="6">
        <v>28.495753879729435</v>
      </c>
    </row>
    <row r="55" spans="1:7" ht="15.75" x14ac:dyDescent="0.25">
      <c r="A55" s="3">
        <v>53</v>
      </c>
      <c r="B55" s="4">
        <v>6.6540202373960806</v>
      </c>
      <c r="C55" s="5">
        <v>593.52809120364907</v>
      </c>
      <c r="D55" s="5">
        <v>89198.419906807292</v>
      </c>
      <c r="E55" s="5">
        <v>88901.655861205465</v>
      </c>
      <c r="F55" s="5">
        <v>2468140.0094174226</v>
      </c>
      <c r="G55" s="6">
        <v>27.670221198941476</v>
      </c>
    </row>
    <row r="56" spans="1:7" ht="15.75" x14ac:dyDescent="0.25">
      <c r="A56" s="3">
        <v>54</v>
      </c>
      <c r="B56" s="4">
        <v>7.1451180515666533</v>
      </c>
      <c r="C56" s="5">
        <v>633.09241196877997</v>
      </c>
      <c r="D56" s="5">
        <v>88604.891815603638</v>
      </c>
      <c r="E56" s="5">
        <v>88288.345609619253</v>
      </c>
      <c r="F56" s="5">
        <v>2379238.3535562172</v>
      </c>
      <c r="G56" s="6">
        <v>26.852223447297575</v>
      </c>
    </row>
    <row r="57" spans="1:7" ht="15.75" x14ac:dyDescent="0.25">
      <c r="A57" s="3">
        <v>55</v>
      </c>
      <c r="B57" s="4">
        <v>7.6787227788349366</v>
      </c>
      <c r="C57" s="5">
        <v>675.51105997578861</v>
      </c>
      <c r="D57" s="5">
        <v>87971.799403634854</v>
      </c>
      <c r="E57" s="5">
        <v>87634.043873646966</v>
      </c>
      <c r="F57" s="5">
        <v>2290950.0079465979</v>
      </c>
      <c r="G57" s="6">
        <v>26.041868229103649</v>
      </c>
    </row>
    <row r="58" spans="1:7" ht="15.75" x14ac:dyDescent="0.25">
      <c r="A58" s="3">
        <v>56</v>
      </c>
      <c r="B58" s="4">
        <v>8.2536815260193528</v>
      </c>
      <c r="C58" s="5">
        <v>720.51576239211749</v>
      </c>
      <c r="D58" s="5">
        <v>87296.288343659064</v>
      </c>
      <c r="E58" s="5">
        <v>86936.030462463008</v>
      </c>
      <c r="F58" s="5">
        <v>2203315.9640729511</v>
      </c>
      <c r="G58" s="6">
        <v>25.239514827929032</v>
      </c>
    </row>
    <row r="59" spans="1:7" ht="15.75" x14ac:dyDescent="0.25">
      <c r="A59" s="3">
        <v>57</v>
      </c>
      <c r="B59" s="4">
        <v>8.8592582394498383</v>
      </c>
      <c r="C59" s="5">
        <v>766.99712657732471</v>
      </c>
      <c r="D59" s="5">
        <v>86575.772581266952</v>
      </c>
      <c r="E59" s="5">
        <v>86192.274017978285</v>
      </c>
      <c r="F59" s="5">
        <v>2116379.9336104882</v>
      </c>
      <c r="G59" s="6">
        <v>24.4454062667923</v>
      </c>
    </row>
    <row r="60" spans="1:7" ht="15.75" x14ac:dyDescent="0.25">
      <c r="A60" s="3">
        <v>58</v>
      </c>
      <c r="B60" s="4">
        <v>9.4942207612737306</v>
      </c>
      <c r="C60" s="5">
        <v>814.68745742139004</v>
      </c>
      <c r="D60" s="5">
        <v>85808.775454689632</v>
      </c>
      <c r="E60" s="5">
        <v>85401.431725978939</v>
      </c>
      <c r="F60" s="5">
        <v>2030187.65959251</v>
      </c>
      <c r="G60" s="6">
        <v>23.659440993474238</v>
      </c>
    </row>
    <row r="61" spans="1:7" ht="15.75" x14ac:dyDescent="0.25">
      <c r="A61" s="3">
        <v>59</v>
      </c>
      <c r="B61" s="4">
        <v>10.170744041801399</v>
      </c>
      <c r="C61" s="5">
        <v>864.45311408655971</v>
      </c>
      <c r="D61" s="5">
        <v>84994.087997268245</v>
      </c>
      <c r="E61" s="5">
        <v>84561.861440224966</v>
      </c>
      <c r="F61" s="5">
        <v>1944786.2278665311</v>
      </c>
      <c r="G61" s="6">
        <v>22.881429446352051</v>
      </c>
    </row>
    <row r="62" spans="1:7" ht="15.75" x14ac:dyDescent="0.25">
      <c r="A62" s="3">
        <v>60</v>
      </c>
      <c r="B62" s="4">
        <v>10.901756202095971</v>
      </c>
      <c r="C62" s="5">
        <v>917.16076886779547</v>
      </c>
      <c r="D62" s="5">
        <v>84129.634883181687</v>
      </c>
      <c r="E62" s="5">
        <v>83671.054498747792</v>
      </c>
      <c r="F62" s="5">
        <v>1860224.3664263061</v>
      </c>
      <c r="G62" s="6">
        <v>22.111404251418932</v>
      </c>
    </row>
    <row r="63" spans="1:7" ht="15.75" x14ac:dyDescent="0.25">
      <c r="A63" s="3">
        <v>61</v>
      </c>
      <c r="B63" s="4">
        <v>11.70896285812254</v>
      </c>
      <c r="C63" s="5">
        <v>974.33176873698471</v>
      </c>
      <c r="D63" s="5">
        <v>83212.474114313896</v>
      </c>
      <c r="E63" s="5">
        <v>82725.308229945396</v>
      </c>
      <c r="F63" s="5">
        <v>1776553.3119275584</v>
      </c>
      <c r="G63" s="6">
        <v>21.349603299704825</v>
      </c>
    </row>
    <row r="64" spans="1:7" ht="15.75" x14ac:dyDescent="0.25">
      <c r="A64" s="3">
        <v>62</v>
      </c>
      <c r="B64" s="4">
        <v>12.611558217072282</v>
      </c>
      <c r="C64" s="5">
        <v>1037.1511198551204</v>
      </c>
      <c r="D64" s="5">
        <v>82238.142345576911</v>
      </c>
      <c r="E64" s="5">
        <v>81719.566785649353</v>
      </c>
      <c r="F64" s="5">
        <v>1693828.003697613</v>
      </c>
      <c r="G64" s="6">
        <v>20.596622873360825</v>
      </c>
    </row>
    <row r="65" spans="1:7" ht="15.75" x14ac:dyDescent="0.25">
      <c r="A65" s="3">
        <v>63</v>
      </c>
      <c r="B65" s="4">
        <v>13.627375367475002</v>
      </c>
      <c r="C65" s="5">
        <v>1106.5563876439551</v>
      </c>
      <c r="D65" s="5">
        <v>81200.991225721795</v>
      </c>
      <c r="E65" s="5">
        <v>80647.713031899824</v>
      </c>
      <c r="F65" s="5">
        <v>1612108.4369119636</v>
      </c>
      <c r="G65" s="6">
        <v>19.85330982513057</v>
      </c>
    </row>
    <row r="66" spans="1:7" ht="15.75" x14ac:dyDescent="0.25">
      <c r="A66" s="3">
        <v>64</v>
      </c>
      <c r="B66" s="4">
        <v>14.759348205250717</v>
      </c>
      <c r="C66" s="5">
        <v>1182.1416530779547</v>
      </c>
      <c r="D66" s="5">
        <v>80094.434838077839</v>
      </c>
      <c r="E66" s="5">
        <v>79503.364011538855</v>
      </c>
      <c r="F66" s="5">
        <v>1531460.7238800637</v>
      </c>
      <c r="G66" s="6">
        <v>19.120688309695012</v>
      </c>
    </row>
    <row r="67" spans="1:7" ht="15.75" x14ac:dyDescent="0.25">
      <c r="A67" s="3">
        <v>65</v>
      </c>
      <c r="B67" s="4">
        <v>15.983023265054769</v>
      </c>
      <c r="C67" s="5">
        <v>1261.257017874676</v>
      </c>
      <c r="D67" s="5">
        <v>78912.293184999886</v>
      </c>
      <c r="E67" s="5">
        <v>78281.664676062544</v>
      </c>
      <c r="F67" s="5">
        <v>1451957.3598685248</v>
      </c>
      <c r="G67" s="6">
        <v>18.399634597674087</v>
      </c>
    </row>
    <row r="68" spans="1:7" ht="15.75" x14ac:dyDescent="0.25">
      <c r="A68" s="3">
        <v>66</v>
      </c>
      <c r="B68" s="4">
        <v>17.314200957426149</v>
      </c>
      <c r="C68" s="5">
        <v>1344.4656447499715</v>
      </c>
      <c r="D68" s="5">
        <v>77651.036167125203</v>
      </c>
      <c r="E68" s="5">
        <v>76978.803344750224</v>
      </c>
      <c r="F68" s="5">
        <v>1373675.6951924623</v>
      </c>
      <c r="G68" s="6">
        <v>17.690371732270968</v>
      </c>
    </row>
    <row r="69" spans="1:7" ht="15.75" x14ac:dyDescent="0.25">
      <c r="A69" s="3">
        <v>67</v>
      </c>
      <c r="B69" s="4">
        <v>18.806451995696978</v>
      </c>
      <c r="C69" s="5">
        <v>1435.0558554853158</v>
      </c>
      <c r="D69" s="5">
        <v>76306.57052237523</v>
      </c>
      <c r="E69" s="5">
        <v>75589.04259463257</v>
      </c>
      <c r="F69" s="5">
        <v>1296696.891847712</v>
      </c>
      <c r="G69" s="6">
        <v>16.993253437690324</v>
      </c>
    </row>
    <row r="70" spans="1:7" ht="15.75" x14ac:dyDescent="0.25">
      <c r="A70" s="3">
        <v>68</v>
      </c>
      <c r="B70" s="4">
        <v>20.487765259548777</v>
      </c>
      <c r="C70" s="5">
        <v>1533.9500171221039</v>
      </c>
      <c r="D70" s="5">
        <v>74871.514666889911</v>
      </c>
      <c r="E70" s="5">
        <v>74104.539658328868</v>
      </c>
      <c r="F70" s="5">
        <v>1221107.8492530794</v>
      </c>
      <c r="G70" s="6">
        <v>16.309378201922289</v>
      </c>
    </row>
    <row r="71" spans="1:7" ht="15.75" x14ac:dyDescent="0.25">
      <c r="A71" s="3">
        <v>69</v>
      </c>
      <c r="B71" s="4">
        <v>22.355627232134257</v>
      </c>
      <c r="C71" s="5">
        <v>1639.5072574227559</v>
      </c>
      <c r="D71" s="5">
        <v>73337.56464976781</v>
      </c>
      <c r="E71" s="5">
        <v>72517.811021056434</v>
      </c>
      <c r="F71" s="5">
        <v>1147003.3095947504</v>
      </c>
      <c r="G71" s="6">
        <v>15.640051794362138</v>
      </c>
    </row>
    <row r="72" spans="1:7" ht="15.75" x14ac:dyDescent="0.25">
      <c r="A72" s="3">
        <v>70</v>
      </c>
      <c r="B72" s="4">
        <v>24.368492491874246</v>
      </c>
      <c r="C72" s="5">
        <v>1747.1735732473292</v>
      </c>
      <c r="D72" s="5">
        <v>71698.057392345057</v>
      </c>
      <c r="E72" s="5">
        <v>70824.470605721392</v>
      </c>
      <c r="F72" s="5">
        <v>1074485.4985736939</v>
      </c>
      <c r="G72" s="6">
        <v>14.986256778114784</v>
      </c>
    </row>
    <row r="73" spans="1:7" ht="15.75" x14ac:dyDescent="0.25">
      <c r="A73" s="3">
        <v>71</v>
      </c>
      <c r="B73" s="4">
        <v>26.5342305458705</v>
      </c>
      <c r="C73" s="5">
        <v>1856.0928781433415</v>
      </c>
      <c r="D73" s="5">
        <v>69950.883819097726</v>
      </c>
      <c r="E73" s="5">
        <v>69022.83738002606</v>
      </c>
      <c r="F73" s="5">
        <v>1003661.0279679724</v>
      </c>
      <c r="G73" s="6">
        <v>14.348082156668287</v>
      </c>
    </row>
    <row r="74" spans="1:7" ht="15.75" x14ac:dyDescent="0.25">
      <c r="A74" s="3">
        <v>72</v>
      </c>
      <c r="B74" s="4">
        <v>28.918358679009344</v>
      </c>
      <c r="C74" s="5">
        <v>1969.1895886026748</v>
      </c>
      <c r="D74" s="5">
        <v>68094.790940954379</v>
      </c>
      <c r="E74" s="5">
        <v>67110.196146653034</v>
      </c>
      <c r="F74" s="5">
        <v>934638.19058794633</v>
      </c>
      <c r="G74" s="6">
        <v>13.72554607588677</v>
      </c>
    </row>
    <row r="75" spans="1:7" ht="15.75" x14ac:dyDescent="0.25">
      <c r="A75" s="3">
        <v>73</v>
      </c>
      <c r="B75" s="4">
        <v>31.553522298589673</v>
      </c>
      <c r="C75" s="5">
        <v>2086.495636779081</v>
      </c>
      <c r="D75" s="5">
        <v>66125.601352351703</v>
      </c>
      <c r="E75" s="5">
        <v>65082.353533962159</v>
      </c>
      <c r="F75" s="5">
        <v>867527.9944412933</v>
      </c>
      <c r="G75" s="6">
        <v>13.119396673894148</v>
      </c>
    </row>
    <row r="76" spans="1:7" ht="15.75" x14ac:dyDescent="0.25">
      <c r="A76" s="3">
        <v>74</v>
      </c>
      <c r="B76" s="4">
        <v>34.442801106344064</v>
      </c>
      <c r="C76" s="5">
        <v>2205.6861811896092</v>
      </c>
      <c r="D76" s="5">
        <v>64039.105715572623</v>
      </c>
      <c r="E76" s="5">
        <v>62936.262624977819</v>
      </c>
      <c r="F76" s="5">
        <v>802445.64090733114</v>
      </c>
      <c r="G76" s="6">
        <v>12.5305566331823</v>
      </c>
    </row>
    <row r="77" spans="1:7" ht="15.75" x14ac:dyDescent="0.25">
      <c r="A77" s="3">
        <v>75</v>
      </c>
      <c r="B77" s="4">
        <v>37.54883175091404</v>
      </c>
      <c r="C77" s="5">
        <v>2321.7726666802291</v>
      </c>
      <c r="D77" s="5">
        <v>61833.419534383014</v>
      </c>
      <c r="E77" s="5">
        <v>60672.533201042897</v>
      </c>
      <c r="F77" s="5">
        <v>739509.37828235328</v>
      </c>
      <c r="G77" s="6">
        <v>11.959703730620019</v>
      </c>
    </row>
    <row r="78" spans="1:7" ht="15.75" x14ac:dyDescent="0.25">
      <c r="A78" s="3">
        <v>76</v>
      </c>
      <c r="B78" s="4">
        <v>40.885111834363585</v>
      </c>
      <c r="C78" s="5">
        <v>2433.1403376331818</v>
      </c>
      <c r="D78" s="5">
        <v>59511.646867702788</v>
      </c>
      <c r="E78" s="5">
        <v>58295.076698886201</v>
      </c>
      <c r="F78" s="5">
        <v>678836.84508131037</v>
      </c>
      <c r="G78" s="6">
        <v>11.406789776636444</v>
      </c>
    </row>
    <row r="79" spans="1:7" ht="15.75" x14ac:dyDescent="0.25">
      <c r="A79" s="3">
        <v>77</v>
      </c>
      <c r="B79" s="4">
        <v>44.528759877844358</v>
      </c>
      <c r="C79" s="5">
        <v>2541.6351114634408</v>
      </c>
      <c r="D79" s="5">
        <v>57078.506530069608</v>
      </c>
      <c r="E79" s="5">
        <v>55807.688974337885</v>
      </c>
      <c r="F79" s="5">
        <v>620541.76838242414</v>
      </c>
      <c r="G79" s="6">
        <v>10.87172398344928</v>
      </c>
    </row>
    <row r="80" spans="1:7" ht="15.75" x14ac:dyDescent="0.25">
      <c r="A80" s="3">
        <v>78</v>
      </c>
      <c r="B80" s="4">
        <v>48.526085957071082</v>
      </c>
      <c r="C80" s="5">
        <v>2646.4609102890158</v>
      </c>
      <c r="D80" s="5">
        <v>54536.87141860617</v>
      </c>
      <c r="E80" s="5">
        <v>53213.640963461658</v>
      </c>
      <c r="F80" s="5">
        <v>564734.07940808625</v>
      </c>
      <c r="G80" s="6">
        <v>10.355087571367685</v>
      </c>
    </row>
    <row r="81" spans="1:7" ht="15.75" x14ac:dyDescent="0.25">
      <c r="A81" s="1">
        <v>79</v>
      </c>
      <c r="B81" s="1">
        <v>52.893820639411878</v>
      </c>
      <c r="C81" s="1">
        <v>2744.6820663323811</v>
      </c>
      <c r="D81" s="1">
        <v>51890.410508317153</v>
      </c>
      <c r="E81" s="1">
        <v>50518.069475150958</v>
      </c>
      <c r="F81" s="1">
        <v>511520.4384446246</v>
      </c>
      <c r="G81" s="1">
        <v>9.8577065286973706</v>
      </c>
    </row>
    <row r="82" spans="1:7" ht="15.75" x14ac:dyDescent="0.25">
      <c r="A82" s="3" t="s">
        <v>3</v>
      </c>
      <c r="B82" s="4">
        <v>1000</v>
      </c>
      <c r="C82" s="5">
        <v>49145.728441984771</v>
      </c>
      <c r="D82" s="5">
        <v>49145.728441984771</v>
      </c>
      <c r="E82" s="5">
        <v>461002.36896947364</v>
      </c>
      <c r="F82" s="5">
        <v>461002.36896947364</v>
      </c>
      <c r="G82" s="6">
        <v>9.3803140900368316</v>
      </c>
    </row>
    <row r="83" spans="1:7" ht="15.75" x14ac:dyDescent="0.25">
      <c r="A83" s="26" t="s">
        <v>8</v>
      </c>
      <c r="B83" s="12"/>
      <c r="C83" s="12"/>
      <c r="D83" s="12"/>
      <c r="E83" s="12"/>
      <c r="F83" s="12"/>
      <c r="G83" s="13"/>
    </row>
    <row r="84" spans="1:7" ht="15.75" x14ac:dyDescent="0.25">
      <c r="A84" s="26"/>
      <c r="B84" s="12"/>
      <c r="C84" s="12"/>
      <c r="D84" s="12"/>
      <c r="E84" s="12"/>
      <c r="F84" s="12"/>
      <c r="G84" s="13"/>
    </row>
    <row r="85" spans="1:7" ht="15.75" x14ac:dyDescent="0.25">
      <c r="A85" s="26" t="s">
        <v>9</v>
      </c>
      <c r="B85" s="12"/>
      <c r="C85" s="12"/>
      <c r="D85" s="12"/>
      <c r="E85" s="12"/>
      <c r="F85" s="12"/>
      <c r="G85" s="13"/>
    </row>
    <row r="86" spans="1:7" ht="15.75" x14ac:dyDescent="0.25">
      <c r="A86" s="26" t="s">
        <v>10</v>
      </c>
      <c r="B86" s="12"/>
      <c r="C86" s="12"/>
      <c r="D86" s="12"/>
      <c r="E86" s="12"/>
      <c r="F86" s="12"/>
      <c r="G86" s="13"/>
    </row>
    <row r="87" spans="1:7" ht="15.75" x14ac:dyDescent="0.25">
      <c r="A87" s="26" t="s">
        <v>11</v>
      </c>
      <c r="B87" s="12"/>
      <c r="C87" s="12"/>
      <c r="D87" s="12"/>
      <c r="E87" s="12"/>
      <c r="F87" s="12"/>
      <c r="G87" s="13"/>
    </row>
    <row r="88" spans="1:7" ht="15.75" x14ac:dyDescent="0.25">
      <c r="A88" s="26" t="s">
        <v>12</v>
      </c>
      <c r="B88" s="12"/>
      <c r="C88" s="12"/>
      <c r="D88" s="12"/>
      <c r="E88" s="12"/>
      <c r="F88" s="12"/>
      <c r="G88" s="13"/>
    </row>
    <row r="89" spans="1:7" ht="15.75" x14ac:dyDescent="0.25">
      <c r="A89" s="26" t="s">
        <v>13</v>
      </c>
      <c r="B89" s="12"/>
      <c r="C89" s="12"/>
      <c r="D89" s="12"/>
      <c r="E89" s="12"/>
      <c r="F89" s="12"/>
      <c r="G89" s="13"/>
    </row>
    <row r="90" spans="1:7" ht="15.75" x14ac:dyDescent="0.25">
      <c r="A90" s="26" t="s">
        <v>14</v>
      </c>
      <c r="B90" s="12"/>
      <c r="C90" s="12"/>
      <c r="D90" s="12"/>
      <c r="E90" s="12"/>
      <c r="F90" s="12"/>
      <c r="G90" s="13"/>
    </row>
    <row r="91" spans="1:7" ht="15.75" x14ac:dyDescent="0.25">
      <c r="A91" s="26" t="s">
        <v>15</v>
      </c>
      <c r="B91" s="12"/>
      <c r="C91" s="12"/>
      <c r="D91" s="12"/>
      <c r="E91" s="12"/>
      <c r="F91" s="12"/>
      <c r="G91" s="13"/>
    </row>
    <row r="92" spans="1:7" ht="15.75" x14ac:dyDescent="0.25">
      <c r="A92" s="26" t="s">
        <v>16</v>
      </c>
      <c r="B92" s="12"/>
      <c r="C92" s="12"/>
      <c r="D92" s="12"/>
      <c r="E92" s="12"/>
      <c r="F92" s="12"/>
      <c r="G92" s="1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35</vt:i4>
      </vt:variant>
    </vt:vector>
  </HeadingPairs>
  <TitlesOfParts>
    <vt:vector size="46" baseType="lpstr">
      <vt:lpstr>CÁLCULO</vt:lpstr>
      <vt:lpstr>Tábela IBGE 2022</vt:lpstr>
      <vt:lpstr>Tábua IBGE 2021</vt:lpstr>
      <vt:lpstr>Tábua IBGE 2020</vt:lpstr>
      <vt:lpstr>Tábua IBGE 2019</vt:lpstr>
      <vt:lpstr>Tábua IBGE 2018</vt:lpstr>
      <vt:lpstr>Tábua IBGE 2017</vt:lpstr>
      <vt:lpstr>Tábua IBGE 2016</vt:lpstr>
      <vt:lpstr>Tábua IBGE 2015</vt:lpstr>
      <vt:lpstr>Expectativas</vt:lpstr>
      <vt:lpstr>TETO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Alíquota</vt:lpstr>
      <vt:lpstr>Expectativas!Area_de_impressao</vt:lpstr>
      <vt:lpstr>'Tábela IBGE 2022'!Area_de_impressao</vt:lpstr>
      <vt:lpstr>'Tábua IBGE 2017'!Area_de_impressao</vt:lpstr>
      <vt:lpstr>'Tábua IBGE 2019'!Area_de_impressao</vt:lpstr>
      <vt:lpstr>'Tábua IBGE 2020'!Area_de_impressao</vt:lpstr>
      <vt:lpstr>'Tábua IBGE 2021'!Area_de_impressao</vt:lpstr>
      <vt:lpstr>Expectativa_de_vida</vt:lpstr>
      <vt:lpstr>Idade</vt:lpstr>
      <vt:lpstr>Tábela_IBGE_2022</vt:lpstr>
      <vt:lpstr>Tábua_IBGE_2016</vt:lpstr>
      <vt:lpstr>Tábua_IBGE_2017</vt:lpstr>
      <vt:lpstr>Tábua_IBGE_2018</vt:lpstr>
      <vt:lpstr>Tempo_de_Contribuição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Gilton Queiroz do Nascimento Júnior</dc:creator>
  <cp:lastModifiedBy>Gilton Nascimento</cp:lastModifiedBy>
  <cp:lastPrinted>2019-03-22T17:10:42Z</cp:lastPrinted>
  <dcterms:created xsi:type="dcterms:W3CDTF">2014-08-05T13:25:39Z</dcterms:created>
  <dcterms:modified xsi:type="dcterms:W3CDTF">2024-03-11T13:32:46Z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81a05dfc-a0f3-46a8-ad49-1476277aa68c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