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balhonda-my.sharepoint.com/personal/sb051538_sa_mds_honda_com/Documents/Downloads/"/>
    </mc:Choice>
  </mc:AlternateContent>
  <xr:revisionPtr revIDLastSave="17" documentId="8_{4E41A61D-356F-4903-A68D-4E385C64432F}" xr6:coauthVersionLast="47" xr6:coauthVersionMax="47" xr10:uidLastSave="{C0A7F899-ACE5-4225-A168-D33AAFFF4918}"/>
  <bookViews>
    <workbookView xWindow="-110" yWindow="-110" windowWidth="19420" windowHeight="11500" tabRatio="258" xr2:uid="{00000000-000D-0000-FFFF-FFFF00000000}"/>
  </bookViews>
  <sheets>
    <sheet name="AMORTIZAÇÃ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7" i="3"/>
  <c r="C4" i="3"/>
  <c r="C11" i="3" s="1"/>
  <c r="E11" i="3" l="1"/>
  <c r="C12" i="3" s="1"/>
  <c r="H11" i="3"/>
  <c r="D11" i="3"/>
  <c r="F11" i="3" l="1"/>
  <c r="M11" i="3"/>
  <c r="J11" i="3"/>
  <c r="I11" i="3"/>
  <c r="D12" i="3"/>
  <c r="E12" i="3" l="1"/>
  <c r="C13" i="3" s="1"/>
  <c r="N11" i="3"/>
  <c r="O11" i="3"/>
  <c r="K11" i="3"/>
  <c r="H12" i="3" s="1"/>
  <c r="I12" i="3" l="1"/>
  <c r="D13" i="3"/>
  <c r="F12" i="3"/>
  <c r="P11" i="3"/>
  <c r="M12" i="3" s="1"/>
  <c r="N12" i="3" s="1"/>
  <c r="E13" i="3" l="1"/>
  <c r="C14" i="3" s="1"/>
  <c r="D14" i="3" s="1"/>
  <c r="E14" i="3" s="1"/>
  <c r="J12" i="3"/>
  <c r="F14" i="3" l="1"/>
  <c r="F13" i="3"/>
  <c r="C15" i="3"/>
  <c r="D15" i="3" s="1"/>
  <c r="E15" i="3" s="1"/>
  <c r="O12" i="3"/>
  <c r="K12" i="3"/>
  <c r="H13" i="3" l="1"/>
  <c r="I13" i="3" s="1"/>
  <c r="F15" i="3"/>
  <c r="C16" i="3"/>
  <c r="P12" i="3"/>
  <c r="M13" i="3" s="1"/>
  <c r="N13" i="3" s="1"/>
  <c r="D16" i="3" l="1"/>
  <c r="J13" i="3"/>
  <c r="E16" i="3" l="1"/>
  <c r="F16" i="3" s="1"/>
  <c r="K13" i="3"/>
  <c r="O13" i="3"/>
  <c r="H14" i="3" l="1"/>
  <c r="I14" i="3" s="1"/>
  <c r="C17" i="3"/>
  <c r="P13" i="3"/>
  <c r="M14" i="3" s="1"/>
  <c r="N14" i="3" s="1"/>
  <c r="D17" i="3" l="1"/>
  <c r="J14" i="3"/>
  <c r="E17" i="3" l="1"/>
  <c r="F17" i="3" s="1"/>
  <c r="K14" i="3"/>
  <c r="O14" i="3"/>
  <c r="H15" i="3" l="1"/>
  <c r="I15" i="3" s="1"/>
  <c r="C18" i="3"/>
  <c r="P14" i="3"/>
  <c r="M15" i="3" s="1"/>
  <c r="N15" i="3" s="1"/>
  <c r="D18" i="3" l="1"/>
  <c r="J15" i="3"/>
  <c r="K15" i="3" s="1"/>
  <c r="H16" i="3" l="1"/>
  <c r="I16" i="3" s="1"/>
  <c r="E18" i="3"/>
  <c r="C19" i="3" s="1"/>
  <c r="O15" i="3"/>
  <c r="P15" i="3" s="1"/>
  <c r="M16" i="3" s="1"/>
  <c r="N16" i="3" s="1"/>
  <c r="F18" i="3" l="1"/>
  <c r="J16" i="3"/>
  <c r="K16" i="3" s="1"/>
  <c r="H17" i="3" s="1"/>
  <c r="J17" i="3" s="1"/>
  <c r="D19" i="3"/>
  <c r="I17" i="3" l="1"/>
  <c r="K17" i="3" s="1"/>
  <c r="E19" i="3"/>
  <c r="C20" i="3" s="1"/>
  <c r="O16" i="3"/>
  <c r="P16" i="3" s="1"/>
  <c r="M17" i="3" s="1"/>
  <c r="N17" i="3" s="1"/>
  <c r="F19" i="3" l="1"/>
  <c r="H18" i="3"/>
  <c r="I18" i="3" s="1"/>
  <c r="D20" i="3"/>
  <c r="O17" i="3"/>
  <c r="P17" i="3" s="1"/>
  <c r="M18" i="3" s="1"/>
  <c r="N18" i="3" s="1"/>
  <c r="J18" i="3" l="1"/>
  <c r="K18" i="3" s="1"/>
  <c r="H19" i="3" s="1"/>
  <c r="E20" i="3"/>
  <c r="C21" i="3" s="1"/>
  <c r="O18" i="3"/>
  <c r="P18" i="3" s="1"/>
  <c r="M19" i="3" s="1"/>
  <c r="N19" i="3" s="1"/>
  <c r="F20" i="3" l="1"/>
  <c r="J19" i="3"/>
  <c r="I19" i="3"/>
  <c r="D21" i="3"/>
  <c r="O19" i="3"/>
  <c r="P19" i="3" s="1"/>
  <c r="M20" i="3" s="1"/>
  <c r="N20" i="3" s="1"/>
  <c r="K19" i="3" l="1"/>
  <c r="E21" i="3"/>
  <c r="C22" i="3" s="1"/>
  <c r="O20" i="3"/>
  <c r="P20" i="3" s="1"/>
  <c r="M21" i="3" s="1"/>
  <c r="N21" i="3" s="1"/>
  <c r="F21" i="3" l="1"/>
  <c r="H20" i="3"/>
  <c r="I20" i="3" s="1"/>
  <c r="D22" i="3"/>
  <c r="O21" i="3"/>
  <c r="P21" i="3" s="1"/>
  <c r="M22" i="3" s="1"/>
  <c r="N22" i="3" s="1"/>
  <c r="J20" i="3" l="1"/>
  <c r="K20" i="3" s="1"/>
  <c r="H21" i="3" s="1"/>
  <c r="E22" i="3"/>
  <c r="C23" i="3" s="1"/>
  <c r="O22" i="3"/>
  <c r="P22" i="3" s="1"/>
  <c r="M23" i="3" s="1"/>
  <c r="N23" i="3" s="1"/>
  <c r="F22" i="3" l="1"/>
  <c r="J21" i="3"/>
  <c r="I21" i="3"/>
  <c r="D23" i="3"/>
  <c r="O23" i="3"/>
  <c r="K21" i="3" l="1"/>
  <c r="E23" i="3"/>
  <c r="C24" i="3" s="1"/>
  <c r="P23" i="3"/>
  <c r="M24" i="3" s="1"/>
  <c r="N24" i="3" s="1"/>
  <c r="F23" i="3" l="1"/>
  <c r="H22" i="3"/>
  <c r="I22" i="3" s="1"/>
  <c r="D24" i="3"/>
  <c r="O24" i="3"/>
  <c r="P24" i="3" s="1"/>
  <c r="M25" i="3" s="1"/>
  <c r="N25" i="3" s="1"/>
  <c r="J22" i="3" l="1"/>
  <c r="K22" i="3" s="1"/>
  <c r="H23" i="3" s="1"/>
  <c r="E24" i="3"/>
  <c r="C25" i="3" s="1"/>
  <c r="O25" i="3"/>
  <c r="P25" i="3" s="1"/>
  <c r="M26" i="3" s="1"/>
  <c r="N26" i="3" s="1"/>
  <c r="F24" i="3" l="1"/>
  <c r="J23" i="3"/>
  <c r="I23" i="3"/>
  <c r="D25" i="3"/>
  <c r="O26" i="3"/>
  <c r="P26" i="3" s="1"/>
  <c r="M27" i="3" s="1"/>
  <c r="N27" i="3" s="1"/>
  <c r="K23" i="3" l="1"/>
  <c r="E25" i="3"/>
  <c r="C26" i="3" s="1"/>
  <c r="O27" i="3"/>
  <c r="P27" i="3" s="1"/>
  <c r="M28" i="3" s="1"/>
  <c r="N28" i="3" s="1"/>
  <c r="F25" i="3" l="1"/>
  <c r="H24" i="3"/>
  <c r="I24" i="3" s="1"/>
  <c r="D26" i="3"/>
  <c r="O28" i="3"/>
  <c r="P28" i="3" s="1"/>
  <c r="M29" i="3" s="1"/>
  <c r="N29" i="3" s="1"/>
  <c r="J24" i="3" l="1"/>
  <c r="K24" i="3" s="1"/>
  <c r="H25" i="3" s="1"/>
  <c r="E26" i="3"/>
  <c r="C27" i="3" s="1"/>
  <c r="O29" i="3"/>
  <c r="P29" i="3" s="1"/>
  <c r="M30" i="3" s="1"/>
  <c r="N30" i="3" s="1"/>
  <c r="F26" i="3" l="1"/>
  <c r="J25" i="3"/>
  <c r="I25" i="3"/>
  <c r="D27" i="3"/>
  <c r="O30" i="3"/>
  <c r="P30" i="3" s="1"/>
  <c r="M31" i="3" s="1"/>
  <c r="N31" i="3" s="1"/>
  <c r="K25" i="3" l="1"/>
  <c r="E27" i="3"/>
  <c r="C28" i="3" s="1"/>
  <c r="O31" i="3"/>
  <c r="P31" i="3" s="1"/>
  <c r="M32" i="3" s="1"/>
  <c r="N32" i="3" s="1"/>
  <c r="F27" i="3" l="1"/>
  <c r="H26" i="3"/>
  <c r="I26" i="3" s="1"/>
  <c r="D28" i="3"/>
  <c r="O32" i="3"/>
  <c r="P32" i="3" s="1"/>
  <c r="M33" i="3" s="1"/>
  <c r="N33" i="3" s="1"/>
  <c r="J26" i="3" l="1"/>
  <c r="K26" i="3" s="1"/>
  <c r="H27" i="3" s="1"/>
  <c r="E28" i="3"/>
  <c r="C29" i="3" s="1"/>
  <c r="O33" i="3"/>
  <c r="P33" i="3" s="1"/>
  <c r="M34" i="3" s="1"/>
  <c r="N34" i="3" s="1"/>
  <c r="F28" i="3" l="1"/>
  <c r="J27" i="3"/>
  <c r="I27" i="3"/>
  <c r="D29" i="3"/>
  <c r="O34" i="3"/>
  <c r="P34" i="3" s="1"/>
  <c r="M35" i="3" s="1"/>
  <c r="K27" i="3" l="1"/>
  <c r="E29" i="3"/>
  <c r="C30" i="3" s="1"/>
  <c r="N35" i="3"/>
  <c r="O35" i="3"/>
  <c r="F29" i="3" l="1"/>
  <c r="H28" i="3"/>
  <c r="I28" i="3" s="1"/>
  <c r="D30" i="3"/>
  <c r="P35" i="3"/>
  <c r="M36" i="3" s="1"/>
  <c r="N36" i="3" s="1"/>
  <c r="J28" i="3" l="1"/>
  <c r="K28" i="3" s="1"/>
  <c r="H29" i="3" s="1"/>
  <c r="E30" i="3"/>
  <c r="C31" i="3" s="1"/>
  <c r="O36" i="3"/>
  <c r="P36" i="3" s="1"/>
  <c r="M37" i="3" s="1"/>
  <c r="N37" i="3" s="1"/>
  <c r="F30" i="3" l="1"/>
  <c r="J29" i="3"/>
  <c r="I29" i="3"/>
  <c r="D31" i="3"/>
  <c r="O37" i="3"/>
  <c r="P37" i="3" s="1"/>
  <c r="M38" i="3" s="1"/>
  <c r="N38" i="3" s="1"/>
  <c r="K29" i="3" l="1"/>
  <c r="E31" i="3"/>
  <c r="C32" i="3" s="1"/>
  <c r="O38" i="3"/>
  <c r="P38" i="3" s="1"/>
  <c r="M39" i="3" s="1"/>
  <c r="N39" i="3" s="1"/>
  <c r="F31" i="3" l="1"/>
  <c r="H30" i="3"/>
  <c r="I30" i="3" s="1"/>
  <c r="D32" i="3"/>
  <c r="O39" i="3"/>
  <c r="P39" i="3" s="1"/>
  <c r="M40" i="3" s="1"/>
  <c r="N40" i="3" s="1"/>
  <c r="J30" i="3" l="1"/>
  <c r="K30" i="3" s="1"/>
  <c r="H31" i="3" s="1"/>
  <c r="E32" i="3"/>
  <c r="C33" i="3" s="1"/>
  <c r="O40" i="3"/>
  <c r="P40" i="3" s="1"/>
  <c r="M41" i="3" s="1"/>
  <c r="N41" i="3" s="1"/>
  <c r="F32" i="3" l="1"/>
  <c r="J31" i="3"/>
  <c r="I31" i="3"/>
  <c r="D33" i="3"/>
  <c r="O41" i="3"/>
  <c r="P41" i="3" s="1"/>
  <c r="M42" i="3" s="1"/>
  <c r="N42" i="3" s="1"/>
  <c r="K31" i="3" l="1"/>
  <c r="E33" i="3"/>
  <c r="C34" i="3" s="1"/>
  <c r="O42" i="3"/>
  <c r="P42" i="3" s="1"/>
  <c r="M43" i="3" s="1"/>
  <c r="N43" i="3" s="1"/>
  <c r="F33" i="3" l="1"/>
  <c r="H32" i="3"/>
  <c r="I32" i="3" s="1"/>
  <c r="D34" i="3"/>
  <c r="O43" i="3"/>
  <c r="P43" i="3" s="1"/>
  <c r="M44" i="3" s="1"/>
  <c r="N44" i="3" s="1"/>
  <c r="J32" i="3" l="1"/>
  <c r="K32" i="3" s="1"/>
  <c r="H33" i="3" s="1"/>
  <c r="E34" i="3"/>
  <c r="C35" i="3" s="1"/>
  <c r="O44" i="3"/>
  <c r="P44" i="3" s="1"/>
  <c r="M45" i="3" s="1"/>
  <c r="N45" i="3" s="1"/>
  <c r="F34" i="3" l="1"/>
  <c r="J33" i="3"/>
  <c r="I33" i="3"/>
  <c r="D35" i="3"/>
  <c r="O45" i="3"/>
  <c r="P45" i="3" s="1"/>
  <c r="M46" i="3" s="1"/>
  <c r="N46" i="3" s="1"/>
  <c r="K33" i="3" l="1"/>
  <c r="E35" i="3"/>
  <c r="C36" i="3" s="1"/>
  <c r="O46" i="3"/>
  <c r="P46" i="3" s="1"/>
  <c r="M47" i="3" s="1"/>
  <c r="F35" i="3" l="1"/>
  <c r="H34" i="3"/>
  <c r="I34" i="3" s="1"/>
  <c r="D36" i="3"/>
  <c r="N47" i="3"/>
  <c r="O47" i="3"/>
  <c r="J34" i="3" l="1"/>
  <c r="K34" i="3" s="1"/>
  <c r="H35" i="3" s="1"/>
  <c r="E36" i="3"/>
  <c r="C37" i="3" s="1"/>
  <c r="P47" i="3"/>
  <c r="M48" i="3" s="1"/>
  <c r="N48" i="3" s="1"/>
  <c r="F36" i="3" l="1"/>
  <c r="J35" i="3"/>
  <c r="I35" i="3"/>
  <c r="D37" i="3"/>
  <c r="O48" i="3"/>
  <c r="P48" i="3" s="1"/>
  <c r="M49" i="3" s="1"/>
  <c r="N49" i="3" s="1"/>
  <c r="K35" i="3" l="1"/>
  <c r="E37" i="3"/>
  <c r="C38" i="3" s="1"/>
  <c r="O49" i="3"/>
  <c r="P49" i="3" s="1"/>
  <c r="M50" i="3" s="1"/>
  <c r="N50" i="3" s="1"/>
  <c r="F37" i="3" l="1"/>
  <c r="H36" i="3"/>
  <c r="I36" i="3" s="1"/>
  <c r="D38" i="3"/>
  <c r="O50" i="3"/>
  <c r="P50" i="3" s="1"/>
  <c r="M51" i="3" s="1"/>
  <c r="N51" i="3" s="1"/>
  <c r="J36" i="3" l="1"/>
  <c r="K36" i="3" s="1"/>
  <c r="H37" i="3" s="1"/>
  <c r="E38" i="3"/>
  <c r="C39" i="3" s="1"/>
  <c r="O51" i="3"/>
  <c r="P51" i="3" s="1"/>
  <c r="M52" i="3" s="1"/>
  <c r="N52" i="3" s="1"/>
  <c r="J37" i="3" l="1"/>
  <c r="I37" i="3"/>
  <c r="D39" i="3"/>
  <c r="F38" i="3"/>
  <c r="O52" i="3"/>
  <c r="P52" i="3" s="1"/>
  <c r="M53" i="3" s="1"/>
  <c r="N53" i="3" s="1"/>
  <c r="K37" i="3" l="1"/>
  <c r="E39" i="3"/>
  <c r="C40" i="3" s="1"/>
  <c r="O53" i="3"/>
  <c r="P53" i="3" s="1"/>
  <c r="M54" i="3" s="1"/>
  <c r="N54" i="3" s="1"/>
  <c r="F39" i="3" l="1"/>
  <c r="H38" i="3"/>
  <c r="I38" i="3" s="1"/>
  <c r="D40" i="3"/>
  <c r="O54" i="3"/>
  <c r="P54" i="3" s="1"/>
  <c r="M55" i="3" s="1"/>
  <c r="N55" i="3" s="1"/>
  <c r="J38" i="3" l="1"/>
  <c r="K38" i="3" s="1"/>
  <c r="H39" i="3" s="1"/>
  <c r="E40" i="3"/>
  <c r="C41" i="3" s="1"/>
  <c r="O55" i="3"/>
  <c r="P55" i="3" s="1"/>
  <c r="M56" i="3" s="1"/>
  <c r="N56" i="3" s="1"/>
  <c r="J39" i="3" l="1"/>
  <c r="I39" i="3"/>
  <c r="D41" i="3"/>
  <c r="F40" i="3"/>
  <c r="O56" i="3"/>
  <c r="P56" i="3" s="1"/>
  <c r="M57" i="3" s="1"/>
  <c r="N57" i="3" s="1"/>
  <c r="K39" i="3" l="1"/>
  <c r="E41" i="3"/>
  <c r="C42" i="3" s="1"/>
  <c r="O57" i="3"/>
  <c r="P57" i="3" s="1"/>
  <c r="M58" i="3" s="1"/>
  <c r="N58" i="3" s="1"/>
  <c r="H40" i="3" l="1"/>
  <c r="I40" i="3" s="1"/>
  <c r="D42" i="3"/>
  <c r="F41" i="3"/>
  <c r="O58" i="3"/>
  <c r="P58" i="3" s="1"/>
  <c r="M59" i="3" s="1"/>
  <c r="J40" i="3" l="1"/>
  <c r="K40" i="3" s="1"/>
  <c r="H41" i="3" s="1"/>
  <c r="E42" i="3"/>
  <c r="C43" i="3" s="1"/>
  <c r="N59" i="3"/>
  <c r="O59" i="3"/>
  <c r="F42" i="3" l="1"/>
  <c r="J41" i="3"/>
  <c r="I41" i="3"/>
  <c r="D43" i="3"/>
  <c r="P59" i="3"/>
  <c r="M60" i="3" s="1"/>
  <c r="N60" i="3" s="1"/>
  <c r="K41" i="3" l="1"/>
  <c r="E43" i="3"/>
  <c r="C44" i="3" s="1"/>
  <c r="O60" i="3"/>
  <c r="P60" i="3" s="1"/>
  <c r="M61" i="3" s="1"/>
  <c r="N61" i="3" s="1"/>
  <c r="F43" i="3" l="1"/>
  <c r="H42" i="3"/>
  <c r="I42" i="3" s="1"/>
  <c r="D44" i="3"/>
  <c r="O61" i="3"/>
  <c r="P61" i="3" s="1"/>
  <c r="M62" i="3" s="1"/>
  <c r="N62" i="3" s="1"/>
  <c r="J42" i="3" l="1"/>
  <c r="K42" i="3" s="1"/>
  <c r="H43" i="3" s="1"/>
  <c r="E44" i="3"/>
  <c r="C45" i="3" s="1"/>
  <c r="O62" i="3"/>
  <c r="P62" i="3" s="1"/>
  <c r="M63" i="3" s="1"/>
  <c r="N63" i="3" s="1"/>
  <c r="F44" i="3" l="1"/>
  <c r="J43" i="3"/>
  <c r="I43" i="3"/>
  <c r="D45" i="3"/>
  <c r="O63" i="3"/>
  <c r="P63" i="3" s="1"/>
  <c r="M64" i="3" s="1"/>
  <c r="N64" i="3" s="1"/>
  <c r="K43" i="3" l="1"/>
  <c r="E45" i="3"/>
  <c r="C46" i="3" s="1"/>
  <c r="O64" i="3"/>
  <c r="P64" i="3" s="1"/>
  <c r="M65" i="3" s="1"/>
  <c r="N65" i="3" s="1"/>
  <c r="F45" i="3" l="1"/>
  <c r="H44" i="3"/>
  <c r="I44" i="3" s="1"/>
  <c r="D46" i="3"/>
  <c r="O65" i="3"/>
  <c r="P65" i="3" s="1"/>
  <c r="M66" i="3" s="1"/>
  <c r="N66" i="3" s="1"/>
  <c r="J44" i="3" l="1"/>
  <c r="K44" i="3" s="1"/>
  <c r="H45" i="3" s="1"/>
  <c r="E46" i="3"/>
  <c r="C47" i="3" s="1"/>
  <c r="O66" i="3"/>
  <c r="P66" i="3" s="1"/>
  <c r="M67" i="3" s="1"/>
  <c r="N67" i="3" s="1"/>
  <c r="F46" i="3" l="1"/>
  <c r="J45" i="3"/>
  <c r="I45" i="3"/>
  <c r="D47" i="3"/>
  <c r="O67" i="3"/>
  <c r="P67" i="3" s="1"/>
  <c r="M68" i="3" s="1"/>
  <c r="N68" i="3" s="1"/>
  <c r="K45" i="3" l="1"/>
  <c r="E47" i="3"/>
  <c r="C48" i="3" s="1"/>
  <c r="O68" i="3"/>
  <c r="P68" i="3" s="1"/>
  <c r="M69" i="3" s="1"/>
  <c r="N69" i="3" s="1"/>
  <c r="F47" i="3" l="1"/>
  <c r="H46" i="3"/>
  <c r="I46" i="3" s="1"/>
  <c r="D48" i="3"/>
  <c r="O69" i="3"/>
  <c r="P69" i="3" s="1"/>
  <c r="M70" i="3" s="1"/>
  <c r="N70" i="3" s="1"/>
  <c r="J46" i="3" l="1"/>
  <c r="K46" i="3" s="1"/>
  <c r="H47" i="3" s="1"/>
  <c r="E48" i="3"/>
  <c r="C49" i="3" s="1"/>
  <c r="O70" i="3"/>
  <c r="P70" i="3" s="1"/>
  <c r="M71" i="3" s="1"/>
  <c r="F48" i="3" l="1"/>
  <c r="J47" i="3"/>
  <c r="I47" i="3"/>
  <c r="D49" i="3"/>
  <c r="N71" i="3"/>
  <c r="O71" i="3"/>
  <c r="K47" i="3" l="1"/>
  <c r="E49" i="3"/>
  <c r="C50" i="3" s="1"/>
  <c r="P71" i="3"/>
  <c r="M72" i="3" s="1"/>
  <c r="N72" i="3" s="1"/>
  <c r="F49" i="3" l="1"/>
  <c r="H48" i="3"/>
  <c r="I48" i="3" s="1"/>
  <c r="D50" i="3"/>
  <c r="O72" i="3"/>
  <c r="P72" i="3" s="1"/>
  <c r="M73" i="3" s="1"/>
  <c r="N73" i="3" s="1"/>
  <c r="J48" i="3" l="1"/>
  <c r="K48" i="3" s="1"/>
  <c r="H49" i="3" s="1"/>
  <c r="E50" i="3"/>
  <c r="C51" i="3" s="1"/>
  <c r="O73" i="3"/>
  <c r="P73" i="3" s="1"/>
  <c r="M74" i="3" s="1"/>
  <c r="N74" i="3" s="1"/>
  <c r="F50" i="3" l="1"/>
  <c r="J49" i="3"/>
  <c r="I49" i="3"/>
  <c r="D51" i="3"/>
  <c r="O74" i="3"/>
  <c r="P74" i="3" s="1"/>
  <c r="M75" i="3" s="1"/>
  <c r="N75" i="3" s="1"/>
  <c r="K49" i="3" l="1"/>
  <c r="E51" i="3"/>
  <c r="C52" i="3" s="1"/>
  <c r="O75" i="3"/>
  <c r="P75" i="3" s="1"/>
  <c r="M76" i="3" s="1"/>
  <c r="N76" i="3" s="1"/>
  <c r="F51" i="3" l="1"/>
  <c r="H50" i="3"/>
  <c r="I50" i="3" s="1"/>
  <c r="D52" i="3"/>
  <c r="O76" i="3"/>
  <c r="P76" i="3" s="1"/>
  <c r="M77" i="3" s="1"/>
  <c r="N77" i="3" s="1"/>
  <c r="J50" i="3" l="1"/>
  <c r="K50" i="3" s="1"/>
  <c r="H51" i="3" s="1"/>
  <c r="E52" i="3"/>
  <c r="C53" i="3" s="1"/>
  <c r="O77" i="3"/>
  <c r="P77" i="3" s="1"/>
  <c r="M78" i="3" s="1"/>
  <c r="N78" i="3" s="1"/>
  <c r="J51" i="3" l="1"/>
  <c r="I51" i="3"/>
  <c r="D53" i="3"/>
  <c r="F52" i="3"/>
  <c r="O78" i="3"/>
  <c r="P78" i="3" s="1"/>
  <c r="M79" i="3" s="1"/>
  <c r="N79" i="3" s="1"/>
  <c r="K51" i="3" l="1"/>
  <c r="E53" i="3"/>
  <c r="C54" i="3" s="1"/>
  <c r="O79" i="3"/>
  <c r="P79" i="3" s="1"/>
  <c r="M80" i="3" s="1"/>
  <c r="N80" i="3" s="1"/>
  <c r="F53" i="3" l="1"/>
  <c r="H52" i="3"/>
  <c r="I52" i="3" s="1"/>
  <c r="D54" i="3"/>
  <c r="O80" i="3"/>
  <c r="P80" i="3" s="1"/>
  <c r="M81" i="3" s="1"/>
  <c r="N81" i="3" s="1"/>
  <c r="J52" i="3" l="1"/>
  <c r="K52" i="3" s="1"/>
  <c r="H53" i="3" s="1"/>
  <c r="E54" i="3"/>
  <c r="C55" i="3" s="1"/>
  <c r="O81" i="3"/>
  <c r="P81" i="3" s="1"/>
  <c r="M82" i="3" s="1"/>
  <c r="N82" i="3" s="1"/>
  <c r="F54" i="3" l="1"/>
  <c r="J53" i="3"/>
  <c r="I53" i="3"/>
  <c r="D55" i="3"/>
  <c r="O82" i="3"/>
  <c r="P82" i="3" s="1"/>
  <c r="M83" i="3" s="1"/>
  <c r="K53" i="3" l="1"/>
  <c r="H54" i="3" s="1"/>
  <c r="E55" i="3"/>
  <c r="C56" i="3" s="1"/>
  <c r="N83" i="3"/>
  <c r="O83" i="3"/>
  <c r="I54" i="3" l="1"/>
  <c r="J54" i="3"/>
  <c r="D56" i="3"/>
  <c r="F55" i="3"/>
  <c r="P83" i="3"/>
  <c r="M84" i="3" s="1"/>
  <c r="N84" i="3" s="1"/>
  <c r="K54" i="3" l="1"/>
  <c r="H55" i="3" s="1"/>
  <c r="J55" i="3" s="1"/>
  <c r="E56" i="3"/>
  <c r="C57" i="3" s="1"/>
  <c r="O84" i="3"/>
  <c r="P84" i="3" s="1"/>
  <c r="M85" i="3" s="1"/>
  <c r="N85" i="3" s="1"/>
  <c r="I55" i="3" l="1"/>
  <c r="K55" i="3" s="1"/>
  <c r="H56" i="3" s="1"/>
  <c r="D57" i="3"/>
  <c r="F56" i="3"/>
  <c r="O85" i="3"/>
  <c r="P85" i="3" s="1"/>
  <c r="M86" i="3" s="1"/>
  <c r="N86" i="3" s="1"/>
  <c r="J56" i="3" l="1"/>
  <c r="I56" i="3"/>
  <c r="E57" i="3"/>
  <c r="C58" i="3" s="1"/>
  <c r="O86" i="3"/>
  <c r="P86" i="3" s="1"/>
  <c r="M87" i="3" s="1"/>
  <c r="N87" i="3" s="1"/>
  <c r="K56" i="3" l="1"/>
  <c r="H57" i="3" s="1"/>
  <c r="I57" i="3" s="1"/>
  <c r="F57" i="3"/>
  <c r="D58" i="3"/>
  <c r="O87" i="3"/>
  <c r="P87" i="3" s="1"/>
  <c r="M88" i="3" s="1"/>
  <c r="N88" i="3" s="1"/>
  <c r="J57" i="3" l="1"/>
  <c r="K57" i="3" s="1"/>
  <c r="H58" i="3" s="1"/>
  <c r="E58" i="3"/>
  <c r="C59" i="3" s="1"/>
  <c r="O88" i="3"/>
  <c r="P88" i="3" s="1"/>
  <c r="M89" i="3" s="1"/>
  <c r="N89" i="3" s="1"/>
  <c r="J58" i="3" l="1"/>
  <c r="I58" i="3"/>
  <c r="F58" i="3"/>
  <c r="D59" i="3"/>
  <c r="O89" i="3"/>
  <c r="P89" i="3" s="1"/>
  <c r="M90" i="3" s="1"/>
  <c r="N90" i="3" s="1"/>
  <c r="K58" i="3" l="1"/>
  <c r="H59" i="3" s="1"/>
  <c r="I59" i="3" s="1"/>
  <c r="E59" i="3"/>
  <c r="C60" i="3" s="1"/>
  <c r="O90" i="3"/>
  <c r="P90" i="3" s="1"/>
  <c r="M91" i="3" s="1"/>
  <c r="N91" i="3" s="1"/>
  <c r="J59" i="3" l="1"/>
  <c r="K59" i="3" s="1"/>
  <c r="H60" i="3" s="1"/>
  <c r="J60" i="3" s="1"/>
  <c r="F59" i="3"/>
  <c r="D60" i="3"/>
  <c r="O91" i="3"/>
  <c r="P91" i="3" s="1"/>
  <c r="M92" i="3" s="1"/>
  <c r="N92" i="3" s="1"/>
  <c r="I60" i="3" l="1"/>
  <c r="K60" i="3" s="1"/>
  <c r="H61" i="3" s="1"/>
  <c r="E60" i="3"/>
  <c r="C61" i="3" s="1"/>
  <c r="O92" i="3"/>
  <c r="P92" i="3" s="1"/>
  <c r="M93" i="3" s="1"/>
  <c r="N93" i="3" s="1"/>
  <c r="F60" i="3" l="1"/>
  <c r="I61" i="3"/>
  <c r="J61" i="3"/>
  <c r="D61" i="3"/>
  <c r="O93" i="3"/>
  <c r="P93" i="3" s="1"/>
  <c r="M94" i="3" s="1"/>
  <c r="N94" i="3" s="1"/>
  <c r="K61" i="3" l="1"/>
  <c r="H62" i="3" s="1"/>
  <c r="I62" i="3" s="1"/>
  <c r="E61" i="3"/>
  <c r="C62" i="3" s="1"/>
  <c r="O94" i="3"/>
  <c r="P94" i="3" s="1"/>
  <c r="M95" i="3" s="1"/>
  <c r="J62" i="3" l="1"/>
  <c r="K62" i="3" s="1"/>
  <c r="F61" i="3"/>
  <c r="D62" i="3"/>
  <c r="N95" i="3"/>
  <c r="O95" i="3"/>
  <c r="H63" i="3" l="1"/>
  <c r="I63" i="3" s="1"/>
  <c r="E62" i="3"/>
  <c r="C63" i="3" s="1"/>
  <c r="P95" i="3"/>
  <c r="M96" i="3" s="1"/>
  <c r="N96" i="3" s="1"/>
  <c r="F62" i="3" l="1"/>
  <c r="J63" i="3"/>
  <c r="K63" i="3" s="1"/>
  <c r="H64" i="3" s="1"/>
  <c r="D63" i="3"/>
  <c r="O96" i="3"/>
  <c r="P96" i="3" s="1"/>
  <c r="M97" i="3" s="1"/>
  <c r="N97" i="3" s="1"/>
  <c r="J64" i="3" l="1"/>
  <c r="I64" i="3"/>
  <c r="E63" i="3"/>
  <c r="C64" i="3" s="1"/>
  <c r="O97" i="3"/>
  <c r="P97" i="3" s="1"/>
  <c r="M98" i="3" s="1"/>
  <c r="N98" i="3" s="1"/>
  <c r="F63" i="3" l="1"/>
  <c r="K64" i="3"/>
  <c r="D64" i="3"/>
  <c r="O98" i="3"/>
  <c r="P98" i="3" s="1"/>
  <c r="M99" i="3" s="1"/>
  <c r="N99" i="3" s="1"/>
  <c r="H65" i="3" l="1"/>
  <c r="I65" i="3" s="1"/>
  <c r="E64" i="3"/>
  <c r="C65" i="3" s="1"/>
  <c r="O99" i="3"/>
  <c r="P99" i="3" s="1"/>
  <c r="M100" i="3" s="1"/>
  <c r="N100" i="3" s="1"/>
  <c r="F64" i="3" l="1"/>
  <c r="J65" i="3"/>
  <c r="K65" i="3" s="1"/>
  <c r="H66" i="3" s="1"/>
  <c r="D65" i="3"/>
  <c r="O100" i="3"/>
  <c r="P100" i="3" s="1"/>
  <c r="M101" i="3" s="1"/>
  <c r="N101" i="3" s="1"/>
  <c r="J66" i="3" l="1"/>
  <c r="I66" i="3"/>
  <c r="E65" i="3"/>
  <c r="C66" i="3" s="1"/>
  <c r="O101" i="3"/>
  <c r="P101" i="3" s="1"/>
  <c r="M102" i="3" s="1"/>
  <c r="N102" i="3" s="1"/>
  <c r="F65" i="3" l="1"/>
  <c r="K66" i="3"/>
  <c r="D66" i="3"/>
  <c r="O102" i="3"/>
  <c r="P102" i="3" s="1"/>
  <c r="M103" i="3" s="1"/>
  <c r="N103" i="3" s="1"/>
  <c r="H67" i="3" l="1"/>
  <c r="I67" i="3" s="1"/>
  <c r="E66" i="3"/>
  <c r="C67" i="3" s="1"/>
  <c r="O103" i="3"/>
  <c r="P103" i="3" s="1"/>
  <c r="M104" i="3" s="1"/>
  <c r="N104" i="3" s="1"/>
  <c r="F66" i="3" l="1"/>
  <c r="J67" i="3"/>
  <c r="K67" i="3" s="1"/>
  <c r="H68" i="3" s="1"/>
  <c r="D67" i="3"/>
  <c r="O104" i="3"/>
  <c r="P104" i="3" s="1"/>
  <c r="M105" i="3" s="1"/>
  <c r="N105" i="3" s="1"/>
  <c r="J68" i="3" l="1"/>
  <c r="I68" i="3"/>
  <c r="E67" i="3"/>
  <c r="C68" i="3" s="1"/>
  <c r="O105" i="3"/>
  <c r="P105" i="3" s="1"/>
  <c r="M106" i="3" s="1"/>
  <c r="N106" i="3" s="1"/>
  <c r="K68" i="3" l="1"/>
  <c r="D68" i="3"/>
  <c r="F67" i="3"/>
  <c r="O106" i="3"/>
  <c r="P106" i="3" s="1"/>
  <c r="M107" i="3" s="1"/>
  <c r="H69" i="3" l="1"/>
  <c r="I69" i="3" s="1"/>
  <c r="E68" i="3"/>
  <c r="C69" i="3" s="1"/>
  <c r="N107" i="3"/>
  <c r="O107" i="3"/>
  <c r="F68" i="3" l="1"/>
  <c r="J69" i="3"/>
  <c r="K69" i="3" s="1"/>
  <c r="H70" i="3" s="1"/>
  <c r="D69" i="3"/>
  <c r="P107" i="3"/>
  <c r="M108" i="3" s="1"/>
  <c r="N108" i="3" s="1"/>
  <c r="J70" i="3" l="1"/>
  <c r="I70" i="3"/>
  <c r="E69" i="3"/>
  <c r="C70" i="3" s="1"/>
  <c r="O108" i="3"/>
  <c r="P108" i="3" s="1"/>
  <c r="M109" i="3" s="1"/>
  <c r="N109" i="3" s="1"/>
  <c r="F69" i="3" l="1"/>
  <c r="K70" i="3"/>
  <c r="D70" i="3"/>
  <c r="O109" i="3"/>
  <c r="P109" i="3" s="1"/>
  <c r="M110" i="3" s="1"/>
  <c r="N110" i="3" s="1"/>
  <c r="H71" i="3" l="1"/>
  <c r="I71" i="3" s="1"/>
  <c r="E70" i="3"/>
  <c r="C71" i="3" s="1"/>
  <c r="O110" i="3"/>
  <c r="P110" i="3" s="1"/>
  <c r="M111" i="3" s="1"/>
  <c r="N111" i="3" s="1"/>
  <c r="F70" i="3" l="1"/>
  <c r="J71" i="3"/>
  <c r="K71" i="3" s="1"/>
  <c r="H72" i="3" s="1"/>
  <c r="D71" i="3"/>
  <c r="O111" i="3"/>
  <c r="P111" i="3" s="1"/>
  <c r="M112" i="3" s="1"/>
  <c r="N112" i="3" s="1"/>
  <c r="J72" i="3" l="1"/>
  <c r="I72" i="3"/>
  <c r="E71" i="3"/>
  <c r="C72" i="3" s="1"/>
  <c r="O112" i="3"/>
  <c r="P112" i="3" s="1"/>
  <c r="M113" i="3" s="1"/>
  <c r="N113" i="3" s="1"/>
  <c r="F71" i="3" l="1"/>
  <c r="K72" i="3"/>
  <c r="D72" i="3"/>
  <c r="O113" i="3"/>
  <c r="P113" i="3" s="1"/>
  <c r="M114" i="3" s="1"/>
  <c r="N114" i="3" s="1"/>
  <c r="H73" i="3" l="1"/>
  <c r="I73" i="3" s="1"/>
  <c r="E72" i="3"/>
  <c r="C73" i="3" s="1"/>
  <c r="O114" i="3"/>
  <c r="P114" i="3" s="1"/>
  <c r="M115" i="3" s="1"/>
  <c r="N115" i="3" s="1"/>
  <c r="F72" i="3" l="1"/>
  <c r="J73" i="3"/>
  <c r="K73" i="3" s="1"/>
  <c r="H74" i="3" s="1"/>
  <c r="D73" i="3"/>
  <c r="O115" i="3"/>
  <c r="P115" i="3" s="1"/>
  <c r="M116" i="3" s="1"/>
  <c r="N116" i="3" s="1"/>
  <c r="I74" i="3" l="1"/>
  <c r="J74" i="3"/>
  <c r="E73" i="3"/>
  <c r="C74" i="3" s="1"/>
  <c r="O116" i="3"/>
  <c r="P116" i="3" s="1"/>
  <c r="M117" i="3" s="1"/>
  <c r="N117" i="3" s="1"/>
  <c r="F73" i="3" l="1"/>
  <c r="K74" i="3"/>
  <c r="H75" i="3" s="1"/>
  <c r="J75" i="3" s="1"/>
  <c r="D74" i="3"/>
  <c r="O117" i="3"/>
  <c r="P117" i="3" s="1"/>
  <c r="M118" i="3" s="1"/>
  <c r="N118" i="3" s="1"/>
  <c r="I75" i="3" l="1"/>
  <c r="K75" i="3" s="1"/>
  <c r="E74" i="3"/>
  <c r="C75" i="3" s="1"/>
  <c r="O118" i="3"/>
  <c r="P118" i="3" s="1"/>
  <c r="M119" i="3" s="1"/>
  <c r="F74" i="3" l="1"/>
  <c r="H76" i="3"/>
  <c r="I76" i="3" s="1"/>
  <c r="D75" i="3"/>
  <c r="N119" i="3"/>
  <c r="O119" i="3"/>
  <c r="J76" i="3" l="1"/>
  <c r="K76" i="3" s="1"/>
  <c r="H77" i="3" s="1"/>
  <c r="E75" i="3"/>
  <c r="C76" i="3" s="1"/>
  <c r="P119" i="3"/>
  <c r="M120" i="3" s="1"/>
  <c r="N120" i="3" s="1"/>
  <c r="F75" i="3" l="1"/>
  <c r="I77" i="3"/>
  <c r="J77" i="3"/>
  <c r="D76" i="3"/>
  <c r="O120" i="3"/>
  <c r="P120" i="3" s="1"/>
  <c r="M121" i="3" s="1"/>
  <c r="N121" i="3" s="1"/>
  <c r="K77" i="3" l="1"/>
  <c r="H78" i="3" s="1"/>
  <c r="I78" i="3" s="1"/>
  <c r="E76" i="3"/>
  <c r="C77" i="3" s="1"/>
  <c r="O121" i="3"/>
  <c r="P121" i="3" s="1"/>
  <c r="M122" i="3" s="1"/>
  <c r="N122" i="3" s="1"/>
  <c r="J78" i="3" l="1"/>
  <c r="K78" i="3" s="1"/>
  <c r="H79" i="3" s="1"/>
  <c r="I79" i="3" s="1"/>
  <c r="F76" i="3"/>
  <c r="D77" i="3"/>
  <c r="O122" i="3"/>
  <c r="P122" i="3" s="1"/>
  <c r="M123" i="3" s="1"/>
  <c r="N123" i="3" s="1"/>
  <c r="J79" i="3" l="1"/>
  <c r="K79" i="3" s="1"/>
  <c r="H80" i="3" s="1"/>
  <c r="I80" i="3" s="1"/>
  <c r="E77" i="3"/>
  <c r="C78" i="3" s="1"/>
  <c r="O123" i="3"/>
  <c r="P123" i="3" s="1"/>
  <c r="M124" i="3" s="1"/>
  <c r="N124" i="3" s="1"/>
  <c r="F77" i="3" l="1"/>
  <c r="J80" i="3"/>
  <c r="K80" i="3" s="1"/>
  <c r="H81" i="3" s="1"/>
  <c r="J81" i="3" s="1"/>
  <c r="D78" i="3"/>
  <c r="O124" i="3"/>
  <c r="P124" i="3" s="1"/>
  <c r="M125" i="3" s="1"/>
  <c r="N125" i="3" s="1"/>
  <c r="I81" i="3" l="1"/>
  <c r="K81" i="3" s="1"/>
  <c r="H82" i="3" s="1"/>
  <c r="I82" i="3" s="1"/>
  <c r="E78" i="3"/>
  <c r="C79" i="3" s="1"/>
  <c r="O125" i="3"/>
  <c r="P125" i="3" s="1"/>
  <c r="M126" i="3" s="1"/>
  <c r="N126" i="3" s="1"/>
  <c r="J82" i="3" l="1"/>
  <c r="K82" i="3" s="1"/>
  <c r="H83" i="3" s="1"/>
  <c r="J83" i="3" s="1"/>
  <c r="F78" i="3"/>
  <c r="D79" i="3"/>
  <c r="O126" i="3"/>
  <c r="P126" i="3" s="1"/>
  <c r="M127" i="3" s="1"/>
  <c r="N127" i="3" s="1"/>
  <c r="I83" i="3" l="1"/>
  <c r="K83" i="3" s="1"/>
  <c r="H84" i="3" s="1"/>
  <c r="E79" i="3"/>
  <c r="C80" i="3" s="1"/>
  <c r="O127" i="3"/>
  <c r="P127" i="3" s="1"/>
  <c r="M128" i="3" s="1"/>
  <c r="N128" i="3" s="1"/>
  <c r="F79" i="3" l="1"/>
  <c r="I84" i="3"/>
  <c r="J84" i="3"/>
  <c r="D80" i="3"/>
  <c r="O128" i="3"/>
  <c r="P128" i="3" s="1"/>
  <c r="M129" i="3" s="1"/>
  <c r="N129" i="3" s="1"/>
  <c r="K84" i="3" l="1"/>
  <c r="H85" i="3" s="1"/>
  <c r="J85" i="3" s="1"/>
  <c r="E80" i="3"/>
  <c r="C81" i="3" s="1"/>
  <c r="O129" i="3"/>
  <c r="P129" i="3" s="1"/>
  <c r="M130" i="3" s="1"/>
  <c r="N130" i="3" s="1"/>
  <c r="I85" i="3" l="1"/>
  <c r="K85" i="3" s="1"/>
  <c r="H86" i="3" s="1"/>
  <c r="I86" i="3" s="1"/>
  <c r="F80" i="3"/>
  <c r="D81" i="3"/>
  <c r="O130" i="3"/>
  <c r="P130" i="3" s="1"/>
  <c r="M131" i="3" s="1"/>
  <c r="J86" i="3" l="1"/>
  <c r="K86" i="3" s="1"/>
  <c r="H87" i="3" s="1"/>
  <c r="I87" i="3" s="1"/>
  <c r="E81" i="3"/>
  <c r="C82" i="3" s="1"/>
  <c r="N131" i="3"/>
  <c r="O131" i="3"/>
  <c r="J87" i="3" l="1"/>
  <c r="K87" i="3" s="1"/>
  <c r="H88" i="3" s="1"/>
  <c r="I88" i="3" s="1"/>
  <c r="D82" i="3"/>
  <c r="F81" i="3"/>
  <c r="P131" i="3"/>
  <c r="M132" i="3" s="1"/>
  <c r="N132" i="3" s="1"/>
  <c r="J88" i="3" l="1"/>
  <c r="K88" i="3" s="1"/>
  <c r="E82" i="3"/>
  <c r="C83" i="3" s="1"/>
  <c r="O132" i="3"/>
  <c r="P132" i="3" s="1"/>
  <c r="M133" i="3" s="1"/>
  <c r="N133" i="3" s="1"/>
  <c r="F82" i="3" l="1"/>
  <c r="H89" i="3"/>
  <c r="I89" i="3" s="1"/>
  <c r="D83" i="3"/>
  <c r="O133" i="3"/>
  <c r="P133" i="3" s="1"/>
  <c r="M134" i="3" s="1"/>
  <c r="N134" i="3" s="1"/>
  <c r="J89" i="3" l="1"/>
  <c r="K89" i="3" s="1"/>
  <c r="H90" i="3" s="1"/>
  <c r="E83" i="3"/>
  <c r="C84" i="3" s="1"/>
  <c r="O134" i="3"/>
  <c r="P134" i="3" s="1"/>
  <c r="M135" i="3" s="1"/>
  <c r="N135" i="3" s="1"/>
  <c r="F83" i="3" l="1"/>
  <c r="I90" i="3"/>
  <c r="J90" i="3"/>
  <c r="D84" i="3"/>
  <c r="O135" i="3"/>
  <c r="P135" i="3" s="1"/>
  <c r="M136" i="3" s="1"/>
  <c r="N136" i="3" s="1"/>
  <c r="K90" i="3" l="1"/>
  <c r="H91" i="3" s="1"/>
  <c r="I91" i="3" s="1"/>
  <c r="E84" i="3"/>
  <c r="C85" i="3" s="1"/>
  <c r="O136" i="3"/>
  <c r="P136" i="3" s="1"/>
  <c r="M137" i="3" s="1"/>
  <c r="N137" i="3" s="1"/>
  <c r="J91" i="3" l="1"/>
  <c r="K91" i="3" s="1"/>
  <c r="H92" i="3" s="1"/>
  <c r="I92" i="3" s="1"/>
  <c r="F84" i="3"/>
  <c r="D85" i="3"/>
  <c r="O137" i="3"/>
  <c r="P137" i="3" s="1"/>
  <c r="M138" i="3" s="1"/>
  <c r="N138" i="3" s="1"/>
  <c r="J92" i="3" l="1"/>
  <c r="K92" i="3" s="1"/>
  <c r="H93" i="3" s="1"/>
  <c r="E85" i="3"/>
  <c r="C86" i="3" s="1"/>
  <c r="O138" i="3"/>
  <c r="P138" i="3" s="1"/>
  <c r="M139" i="3" s="1"/>
  <c r="N139" i="3" s="1"/>
  <c r="J93" i="3" l="1"/>
  <c r="I93" i="3"/>
  <c r="F85" i="3"/>
  <c r="D86" i="3"/>
  <c r="O139" i="3"/>
  <c r="P139" i="3" s="1"/>
  <c r="M140" i="3" s="1"/>
  <c r="N140" i="3" s="1"/>
  <c r="K93" i="3" l="1"/>
  <c r="H94" i="3" s="1"/>
  <c r="E86" i="3"/>
  <c r="C87" i="3" s="1"/>
  <c r="O140" i="3"/>
  <c r="P140" i="3" s="1"/>
  <c r="M141" i="3" s="1"/>
  <c r="N141" i="3" s="1"/>
  <c r="J94" i="3" l="1"/>
  <c r="I94" i="3"/>
  <c r="D87" i="3"/>
  <c r="F86" i="3"/>
  <c r="O141" i="3"/>
  <c r="P141" i="3" s="1"/>
  <c r="M142" i="3" s="1"/>
  <c r="N142" i="3" s="1"/>
  <c r="K94" i="3" l="1"/>
  <c r="H95" i="3" s="1"/>
  <c r="I95" i="3" s="1"/>
  <c r="E87" i="3"/>
  <c r="C88" i="3" s="1"/>
  <c r="O142" i="3"/>
  <c r="P142" i="3" s="1"/>
  <c r="M143" i="3" s="1"/>
  <c r="J95" i="3" l="1"/>
  <c r="K95" i="3" s="1"/>
  <c r="H96" i="3" s="1"/>
  <c r="J96" i="3" s="1"/>
  <c r="F87" i="3"/>
  <c r="D88" i="3"/>
  <c r="N143" i="3"/>
  <c r="O143" i="3"/>
  <c r="I96" i="3" l="1"/>
  <c r="K96" i="3" s="1"/>
  <c r="E88" i="3"/>
  <c r="C89" i="3" s="1"/>
  <c r="P143" i="3"/>
  <c r="M144" i="3" s="1"/>
  <c r="N144" i="3" s="1"/>
  <c r="F88" i="3" l="1"/>
  <c r="H97" i="3"/>
  <c r="I97" i="3" s="1"/>
  <c r="D89" i="3"/>
  <c r="O144" i="3"/>
  <c r="P144" i="3" s="1"/>
  <c r="M145" i="3" s="1"/>
  <c r="N145" i="3" s="1"/>
  <c r="J97" i="3" l="1"/>
  <c r="K97" i="3" s="1"/>
  <c r="H98" i="3" s="1"/>
  <c r="E89" i="3"/>
  <c r="C90" i="3" s="1"/>
  <c r="O145" i="3"/>
  <c r="P145" i="3" s="1"/>
  <c r="M146" i="3" s="1"/>
  <c r="N146" i="3" s="1"/>
  <c r="F89" i="3" l="1"/>
  <c r="J98" i="3"/>
  <c r="I98" i="3"/>
  <c r="D90" i="3"/>
  <c r="O146" i="3"/>
  <c r="P146" i="3" s="1"/>
  <c r="M147" i="3" s="1"/>
  <c r="N147" i="3" s="1"/>
  <c r="K98" i="3" l="1"/>
  <c r="E90" i="3"/>
  <c r="C91" i="3" s="1"/>
  <c r="O147" i="3"/>
  <c r="P147" i="3" s="1"/>
  <c r="M148" i="3" s="1"/>
  <c r="N148" i="3" s="1"/>
  <c r="F90" i="3" l="1"/>
  <c r="H99" i="3"/>
  <c r="I99" i="3" s="1"/>
  <c r="D91" i="3"/>
  <c r="O148" i="3"/>
  <c r="P148" i="3" s="1"/>
  <c r="M149" i="3" s="1"/>
  <c r="N149" i="3" s="1"/>
  <c r="J99" i="3" l="1"/>
  <c r="K99" i="3" s="1"/>
  <c r="H100" i="3" s="1"/>
  <c r="E91" i="3"/>
  <c r="C92" i="3" s="1"/>
  <c r="O149" i="3"/>
  <c r="P149" i="3" s="1"/>
  <c r="M150" i="3" s="1"/>
  <c r="N150" i="3" s="1"/>
  <c r="F91" i="3" l="1"/>
  <c r="J100" i="3"/>
  <c r="I100" i="3"/>
  <c r="D92" i="3"/>
  <c r="O150" i="3"/>
  <c r="P150" i="3" s="1"/>
  <c r="M151" i="3" s="1"/>
  <c r="N151" i="3" s="1"/>
  <c r="K100" i="3" l="1"/>
  <c r="E92" i="3"/>
  <c r="C93" i="3" s="1"/>
  <c r="O151" i="3"/>
  <c r="P151" i="3" s="1"/>
  <c r="M152" i="3" s="1"/>
  <c r="N152" i="3" s="1"/>
  <c r="F92" i="3" l="1"/>
  <c r="H101" i="3"/>
  <c r="I101" i="3" s="1"/>
  <c r="D93" i="3"/>
  <c r="O152" i="3"/>
  <c r="P152" i="3" s="1"/>
  <c r="M153" i="3" s="1"/>
  <c r="N153" i="3" s="1"/>
  <c r="J101" i="3" l="1"/>
  <c r="K101" i="3" s="1"/>
  <c r="H102" i="3" s="1"/>
  <c r="E93" i="3"/>
  <c r="C94" i="3" s="1"/>
  <c r="O153" i="3"/>
  <c r="P153" i="3" s="1"/>
  <c r="M154" i="3" s="1"/>
  <c r="N154" i="3" s="1"/>
  <c r="F93" i="3" l="1"/>
  <c r="J102" i="3"/>
  <c r="I102" i="3"/>
  <c r="D94" i="3"/>
  <c r="O154" i="3"/>
  <c r="P154" i="3" s="1"/>
  <c r="M155" i="3" s="1"/>
  <c r="K102" i="3" l="1"/>
  <c r="E94" i="3"/>
  <c r="C95" i="3" s="1"/>
  <c r="N155" i="3"/>
  <c r="O155" i="3"/>
  <c r="F94" i="3" l="1"/>
  <c r="H103" i="3"/>
  <c r="I103" i="3" s="1"/>
  <c r="D95" i="3"/>
  <c r="P155" i="3"/>
  <c r="M156" i="3" s="1"/>
  <c r="N156" i="3" s="1"/>
  <c r="J103" i="3" l="1"/>
  <c r="K103" i="3" s="1"/>
  <c r="H104" i="3" s="1"/>
  <c r="E95" i="3"/>
  <c r="C96" i="3" s="1"/>
  <c r="O156" i="3"/>
  <c r="P156" i="3" s="1"/>
  <c r="M157" i="3" s="1"/>
  <c r="N157" i="3" s="1"/>
  <c r="F95" i="3" l="1"/>
  <c r="J104" i="3"/>
  <c r="I104" i="3"/>
  <c r="D96" i="3"/>
  <c r="O157" i="3"/>
  <c r="P157" i="3" s="1"/>
  <c r="M158" i="3" s="1"/>
  <c r="N158" i="3" s="1"/>
  <c r="K104" i="3" l="1"/>
  <c r="E96" i="3"/>
  <c r="C97" i="3" s="1"/>
  <c r="O158" i="3"/>
  <c r="P158" i="3" s="1"/>
  <c r="M159" i="3" s="1"/>
  <c r="N159" i="3" s="1"/>
  <c r="F96" i="3" l="1"/>
  <c r="H105" i="3"/>
  <c r="I105" i="3" s="1"/>
  <c r="D97" i="3"/>
  <c r="O159" i="3"/>
  <c r="P159" i="3" s="1"/>
  <c r="M160" i="3" s="1"/>
  <c r="N160" i="3" s="1"/>
  <c r="J105" i="3" l="1"/>
  <c r="K105" i="3" s="1"/>
  <c r="H106" i="3" s="1"/>
  <c r="E97" i="3"/>
  <c r="C98" i="3" s="1"/>
  <c r="O160" i="3"/>
  <c r="P160" i="3" s="1"/>
  <c r="M161" i="3" s="1"/>
  <c r="N161" i="3" s="1"/>
  <c r="F97" i="3" l="1"/>
  <c r="J106" i="3"/>
  <c r="I106" i="3"/>
  <c r="D98" i="3"/>
  <c r="O161" i="3"/>
  <c r="P161" i="3" s="1"/>
  <c r="M162" i="3" s="1"/>
  <c r="N162" i="3" s="1"/>
  <c r="K106" i="3" l="1"/>
  <c r="E98" i="3"/>
  <c r="C99" i="3" s="1"/>
  <c r="O162" i="3"/>
  <c r="P162" i="3" s="1"/>
  <c r="M163" i="3" s="1"/>
  <c r="N163" i="3" s="1"/>
  <c r="F98" i="3" l="1"/>
  <c r="H107" i="3"/>
  <c r="I107" i="3" s="1"/>
  <c r="D99" i="3"/>
  <c r="O163" i="3"/>
  <c r="P163" i="3" s="1"/>
  <c r="M164" i="3" s="1"/>
  <c r="N164" i="3" s="1"/>
  <c r="J107" i="3" l="1"/>
  <c r="K107" i="3" s="1"/>
  <c r="H108" i="3" s="1"/>
  <c r="E99" i="3"/>
  <c r="C100" i="3" s="1"/>
  <c r="O164" i="3"/>
  <c r="P164" i="3" s="1"/>
  <c r="M165" i="3" s="1"/>
  <c r="N165" i="3" s="1"/>
  <c r="F99" i="3" l="1"/>
  <c r="J108" i="3"/>
  <c r="I108" i="3"/>
  <c r="D100" i="3"/>
  <c r="O165" i="3"/>
  <c r="P165" i="3" s="1"/>
  <c r="M166" i="3" s="1"/>
  <c r="N166" i="3" s="1"/>
  <c r="K108" i="3" l="1"/>
  <c r="E100" i="3"/>
  <c r="C101" i="3" s="1"/>
  <c r="O166" i="3"/>
  <c r="P166" i="3" s="1"/>
  <c r="M167" i="3" s="1"/>
  <c r="F100" i="3" l="1"/>
  <c r="H109" i="3"/>
  <c r="I109" i="3" s="1"/>
  <c r="D101" i="3"/>
  <c r="N167" i="3"/>
  <c r="O167" i="3"/>
  <c r="J109" i="3" l="1"/>
  <c r="K109" i="3" s="1"/>
  <c r="H110" i="3" s="1"/>
  <c r="E101" i="3"/>
  <c r="C102" i="3" s="1"/>
  <c r="P167" i="3"/>
  <c r="M168" i="3" s="1"/>
  <c r="N168" i="3" s="1"/>
  <c r="F101" i="3" l="1"/>
  <c r="J110" i="3"/>
  <c r="I110" i="3"/>
  <c r="D102" i="3"/>
  <c r="O168" i="3"/>
  <c r="P168" i="3" s="1"/>
  <c r="M169" i="3" s="1"/>
  <c r="N169" i="3" s="1"/>
  <c r="K110" i="3" l="1"/>
  <c r="E102" i="3"/>
  <c r="C103" i="3" s="1"/>
  <c r="O169" i="3"/>
  <c r="P169" i="3" s="1"/>
  <c r="M170" i="3" s="1"/>
  <c r="N170" i="3" s="1"/>
  <c r="F102" i="3" l="1"/>
  <c r="H111" i="3"/>
  <c r="I111" i="3" s="1"/>
  <c r="D103" i="3"/>
  <c r="O170" i="3"/>
  <c r="P170" i="3" s="1"/>
  <c r="M171" i="3" s="1"/>
  <c r="N171" i="3" s="1"/>
  <c r="J111" i="3" l="1"/>
  <c r="K111" i="3" s="1"/>
  <c r="H112" i="3" s="1"/>
  <c r="E103" i="3"/>
  <c r="C104" i="3" s="1"/>
  <c r="O171" i="3"/>
  <c r="P171" i="3" s="1"/>
  <c r="M172" i="3" s="1"/>
  <c r="N172" i="3" s="1"/>
  <c r="F103" i="3" l="1"/>
  <c r="I112" i="3"/>
  <c r="J112" i="3"/>
  <c r="D104" i="3"/>
  <c r="O172" i="3"/>
  <c r="P172" i="3" s="1"/>
  <c r="M173" i="3" s="1"/>
  <c r="N173" i="3" s="1"/>
  <c r="K112" i="3" l="1"/>
  <c r="H113" i="3" s="1"/>
  <c r="I113" i="3" s="1"/>
  <c r="E104" i="3"/>
  <c r="C105" i="3" s="1"/>
  <c r="O173" i="3"/>
  <c r="P173" i="3" s="1"/>
  <c r="M174" i="3" s="1"/>
  <c r="N174" i="3" s="1"/>
  <c r="J113" i="3" l="1"/>
  <c r="K113" i="3" s="1"/>
  <c r="H114" i="3" s="1"/>
  <c r="F104" i="3"/>
  <c r="D105" i="3"/>
  <c r="O174" i="3"/>
  <c r="P174" i="3" s="1"/>
  <c r="M175" i="3" s="1"/>
  <c r="N175" i="3" s="1"/>
  <c r="I114" i="3" l="1"/>
  <c r="J114" i="3"/>
  <c r="E105" i="3"/>
  <c r="C106" i="3" s="1"/>
  <c r="O175" i="3"/>
  <c r="P175" i="3" s="1"/>
  <c r="M176" i="3" s="1"/>
  <c r="N176" i="3" s="1"/>
  <c r="F105" i="3" l="1"/>
  <c r="K114" i="3"/>
  <c r="H115" i="3" s="1"/>
  <c r="I115" i="3" s="1"/>
  <c r="D106" i="3"/>
  <c r="O176" i="3"/>
  <c r="P176" i="3" s="1"/>
  <c r="M177" i="3" s="1"/>
  <c r="N177" i="3" s="1"/>
  <c r="J115" i="3" l="1"/>
  <c r="K115" i="3" s="1"/>
  <c r="H116" i="3" s="1"/>
  <c r="I116" i="3" s="1"/>
  <c r="E106" i="3"/>
  <c r="C107" i="3" s="1"/>
  <c r="O177" i="3"/>
  <c r="P177" i="3" s="1"/>
  <c r="M178" i="3" s="1"/>
  <c r="N178" i="3" s="1"/>
  <c r="J116" i="3" l="1"/>
  <c r="K116" i="3" s="1"/>
  <c r="H117" i="3" s="1"/>
  <c r="F106" i="3"/>
  <c r="D107" i="3"/>
  <c r="O178" i="3"/>
  <c r="P178" i="3" s="1"/>
  <c r="M179" i="3" s="1"/>
  <c r="I117" i="3" l="1"/>
  <c r="J117" i="3"/>
  <c r="E107" i="3"/>
  <c r="C108" i="3" s="1"/>
  <c r="O179" i="3"/>
  <c r="N179" i="3"/>
  <c r="K117" i="3" l="1"/>
  <c r="H118" i="3" s="1"/>
  <c r="J118" i="3" s="1"/>
  <c r="F107" i="3"/>
  <c r="D108" i="3"/>
  <c r="P179" i="3"/>
  <c r="M180" i="3" s="1"/>
  <c r="N180" i="3" s="1"/>
  <c r="I118" i="3" l="1"/>
  <c r="K118" i="3" s="1"/>
  <c r="H119" i="3" s="1"/>
  <c r="J119" i="3" s="1"/>
  <c r="E108" i="3"/>
  <c r="C109" i="3" s="1"/>
  <c r="O180" i="3"/>
  <c r="P180" i="3" s="1"/>
  <c r="M181" i="3" s="1"/>
  <c r="N181" i="3" s="1"/>
  <c r="I119" i="3" l="1"/>
  <c r="K119" i="3" s="1"/>
  <c r="H120" i="3" s="1"/>
  <c r="I120" i="3" s="1"/>
  <c r="F108" i="3"/>
  <c r="D109" i="3"/>
  <c r="O181" i="3"/>
  <c r="P181" i="3" s="1"/>
  <c r="M182" i="3" s="1"/>
  <c r="N182" i="3" s="1"/>
  <c r="J120" i="3" l="1"/>
  <c r="K120" i="3" s="1"/>
  <c r="H121" i="3" s="1"/>
  <c r="E109" i="3"/>
  <c r="C110" i="3" s="1"/>
  <c r="O182" i="3"/>
  <c r="P182" i="3" s="1"/>
  <c r="M183" i="3" s="1"/>
  <c r="N183" i="3" s="1"/>
  <c r="I121" i="3" l="1"/>
  <c r="J121" i="3"/>
  <c r="F109" i="3"/>
  <c r="D110" i="3"/>
  <c r="O183" i="3"/>
  <c r="P183" i="3" s="1"/>
  <c r="M184" i="3" s="1"/>
  <c r="N184" i="3" s="1"/>
  <c r="K121" i="3" l="1"/>
  <c r="H122" i="3" s="1"/>
  <c r="J122" i="3" s="1"/>
  <c r="E110" i="3"/>
  <c r="C111" i="3" s="1"/>
  <c r="O184" i="3"/>
  <c r="P184" i="3" s="1"/>
  <c r="M185" i="3" s="1"/>
  <c r="N185" i="3" s="1"/>
  <c r="I122" i="3" l="1"/>
  <c r="K122" i="3" s="1"/>
  <c r="H123" i="3" s="1"/>
  <c r="F110" i="3"/>
  <c r="D111" i="3"/>
  <c r="O185" i="3"/>
  <c r="P185" i="3" s="1"/>
  <c r="M186" i="3" s="1"/>
  <c r="N186" i="3" s="1"/>
  <c r="J123" i="3" l="1"/>
  <c r="I123" i="3"/>
  <c r="E111" i="3"/>
  <c r="C112" i="3" s="1"/>
  <c r="O186" i="3"/>
  <c r="P186" i="3" s="1"/>
  <c r="M187" i="3" s="1"/>
  <c r="N187" i="3" s="1"/>
  <c r="K123" i="3" l="1"/>
  <c r="H124" i="3" s="1"/>
  <c r="I124" i="3" s="1"/>
  <c r="F111" i="3"/>
  <c r="D112" i="3"/>
  <c r="O187" i="3"/>
  <c r="P187" i="3" s="1"/>
  <c r="M188" i="3" s="1"/>
  <c r="N188" i="3" s="1"/>
  <c r="J124" i="3" l="1"/>
  <c r="K124" i="3" s="1"/>
  <c r="H125" i="3" s="1"/>
  <c r="I125" i="3" s="1"/>
  <c r="E112" i="3"/>
  <c r="C113" i="3" s="1"/>
  <c r="O188" i="3"/>
  <c r="P188" i="3" s="1"/>
  <c r="M189" i="3" s="1"/>
  <c r="N189" i="3" s="1"/>
  <c r="J125" i="3" l="1"/>
  <c r="K125" i="3" s="1"/>
  <c r="H126" i="3" s="1"/>
  <c r="F112" i="3"/>
  <c r="D113" i="3"/>
  <c r="O189" i="3"/>
  <c r="P189" i="3" s="1"/>
  <c r="M190" i="3" s="1"/>
  <c r="N190" i="3" s="1"/>
  <c r="I126" i="3" l="1"/>
  <c r="J126" i="3"/>
  <c r="E113" i="3"/>
  <c r="C114" i="3" s="1"/>
  <c r="O190" i="3"/>
  <c r="P190" i="3" s="1"/>
  <c r="M191" i="3" s="1"/>
  <c r="K126" i="3" l="1"/>
  <c r="H127" i="3" s="1"/>
  <c r="J127" i="3" s="1"/>
  <c r="F113" i="3"/>
  <c r="D114" i="3"/>
  <c r="O191" i="3"/>
  <c r="N191" i="3"/>
  <c r="I127" i="3" l="1"/>
  <c r="K127" i="3" s="1"/>
  <c r="H128" i="3" s="1"/>
  <c r="E114" i="3"/>
  <c r="C115" i="3" s="1"/>
  <c r="P191" i="3"/>
  <c r="M192" i="3" s="1"/>
  <c r="N192" i="3" s="1"/>
  <c r="F114" i="3" l="1"/>
  <c r="I128" i="3"/>
  <c r="J128" i="3"/>
  <c r="D115" i="3"/>
  <c r="O192" i="3"/>
  <c r="P192" i="3" s="1"/>
  <c r="M193" i="3" s="1"/>
  <c r="N193" i="3" s="1"/>
  <c r="K128" i="3" l="1"/>
  <c r="H129" i="3" s="1"/>
  <c r="I129" i="3" s="1"/>
  <c r="E115" i="3"/>
  <c r="C116" i="3" s="1"/>
  <c r="O193" i="3"/>
  <c r="P193" i="3" s="1"/>
  <c r="M194" i="3" s="1"/>
  <c r="N194" i="3" s="1"/>
  <c r="J129" i="3" l="1"/>
  <c r="K129" i="3" s="1"/>
  <c r="F115" i="3"/>
  <c r="D116" i="3"/>
  <c r="O194" i="3"/>
  <c r="P194" i="3" s="1"/>
  <c r="M195" i="3" s="1"/>
  <c r="N195" i="3" s="1"/>
  <c r="H130" i="3" l="1"/>
  <c r="I130" i="3" s="1"/>
  <c r="E116" i="3"/>
  <c r="C117" i="3" s="1"/>
  <c r="O195" i="3"/>
  <c r="P195" i="3" s="1"/>
  <c r="M196" i="3" s="1"/>
  <c r="N196" i="3" s="1"/>
  <c r="F116" i="3" l="1"/>
  <c r="J130" i="3"/>
  <c r="K130" i="3" s="1"/>
  <c r="H131" i="3" s="1"/>
  <c r="D117" i="3"/>
  <c r="O196" i="3"/>
  <c r="P196" i="3" s="1"/>
  <c r="M197" i="3" s="1"/>
  <c r="N197" i="3" s="1"/>
  <c r="J131" i="3" l="1"/>
  <c r="I131" i="3"/>
  <c r="E117" i="3"/>
  <c r="C118" i="3" s="1"/>
  <c r="O197" i="3"/>
  <c r="P197" i="3" s="1"/>
  <c r="M198" i="3" s="1"/>
  <c r="N198" i="3" s="1"/>
  <c r="F117" i="3" l="1"/>
  <c r="K131" i="3"/>
  <c r="D118" i="3"/>
  <c r="O198" i="3"/>
  <c r="P198" i="3" s="1"/>
  <c r="M199" i="3" s="1"/>
  <c r="N199" i="3" s="1"/>
  <c r="H132" i="3" l="1"/>
  <c r="I132" i="3" s="1"/>
  <c r="E118" i="3"/>
  <c r="C119" i="3" s="1"/>
  <c r="O199" i="3"/>
  <c r="P199" i="3" s="1"/>
  <c r="M200" i="3" s="1"/>
  <c r="N200" i="3" s="1"/>
  <c r="J132" i="3" l="1"/>
  <c r="K132" i="3" s="1"/>
  <c r="H133" i="3" s="1"/>
  <c r="D119" i="3"/>
  <c r="F118" i="3"/>
  <c r="O200" i="3"/>
  <c r="P200" i="3" s="1"/>
  <c r="M201" i="3" s="1"/>
  <c r="N201" i="3" s="1"/>
  <c r="J133" i="3" l="1"/>
  <c r="I133" i="3"/>
  <c r="E119" i="3"/>
  <c r="C120" i="3" s="1"/>
  <c r="O201" i="3"/>
  <c r="P201" i="3" s="1"/>
  <c r="M202" i="3" s="1"/>
  <c r="N202" i="3" s="1"/>
  <c r="F119" i="3" l="1"/>
  <c r="K133" i="3"/>
  <c r="D120" i="3"/>
  <c r="O202" i="3"/>
  <c r="P202" i="3" s="1"/>
  <c r="M203" i="3" s="1"/>
  <c r="H134" i="3" l="1"/>
  <c r="I134" i="3" s="1"/>
  <c r="E120" i="3"/>
  <c r="C121" i="3" s="1"/>
  <c r="O203" i="3"/>
  <c r="N203" i="3"/>
  <c r="F120" i="3" l="1"/>
  <c r="J134" i="3"/>
  <c r="K134" i="3" s="1"/>
  <c r="H135" i="3" s="1"/>
  <c r="D121" i="3"/>
  <c r="P203" i="3"/>
  <c r="M204" i="3" s="1"/>
  <c r="N204" i="3" s="1"/>
  <c r="J135" i="3" l="1"/>
  <c r="I135" i="3"/>
  <c r="E121" i="3"/>
  <c r="C122" i="3" s="1"/>
  <c r="O204" i="3"/>
  <c r="P204" i="3" s="1"/>
  <c r="M205" i="3" s="1"/>
  <c r="N205" i="3" s="1"/>
  <c r="F121" i="3" l="1"/>
  <c r="K135" i="3"/>
  <c r="D122" i="3"/>
  <c r="O205" i="3"/>
  <c r="P205" i="3" s="1"/>
  <c r="M206" i="3" s="1"/>
  <c r="N206" i="3" s="1"/>
  <c r="H136" i="3" l="1"/>
  <c r="I136" i="3" s="1"/>
  <c r="E122" i="3"/>
  <c r="C123" i="3" s="1"/>
  <c r="O206" i="3"/>
  <c r="P206" i="3" s="1"/>
  <c r="M207" i="3" s="1"/>
  <c r="N207" i="3" s="1"/>
  <c r="F122" i="3" l="1"/>
  <c r="J136" i="3"/>
  <c r="K136" i="3" s="1"/>
  <c r="H137" i="3" s="1"/>
  <c r="D123" i="3"/>
  <c r="O207" i="3"/>
  <c r="P207" i="3" s="1"/>
  <c r="M208" i="3" s="1"/>
  <c r="N208" i="3" s="1"/>
  <c r="J137" i="3" l="1"/>
  <c r="I137" i="3"/>
  <c r="E123" i="3"/>
  <c r="C124" i="3" s="1"/>
  <c r="O208" i="3"/>
  <c r="P208" i="3" s="1"/>
  <c r="M209" i="3" s="1"/>
  <c r="N209" i="3" s="1"/>
  <c r="F123" i="3" l="1"/>
  <c r="K137" i="3"/>
  <c r="D124" i="3"/>
  <c r="O209" i="3"/>
  <c r="P209" i="3" s="1"/>
  <c r="M210" i="3" s="1"/>
  <c r="N210" i="3" s="1"/>
  <c r="H138" i="3" l="1"/>
  <c r="I138" i="3" s="1"/>
  <c r="E124" i="3"/>
  <c r="C125" i="3" s="1"/>
  <c r="O210" i="3"/>
  <c r="P210" i="3" s="1"/>
  <c r="M211" i="3" s="1"/>
  <c r="N211" i="3" s="1"/>
  <c r="F124" i="3" l="1"/>
  <c r="J138" i="3"/>
  <c r="K138" i="3" s="1"/>
  <c r="H139" i="3" s="1"/>
  <c r="D125" i="3"/>
  <c r="O211" i="3"/>
  <c r="P211" i="3" s="1"/>
  <c r="M212" i="3" s="1"/>
  <c r="N212" i="3" s="1"/>
  <c r="J139" i="3" l="1"/>
  <c r="I139" i="3"/>
  <c r="E125" i="3"/>
  <c r="C126" i="3" s="1"/>
  <c r="O212" i="3"/>
  <c r="P212" i="3" s="1"/>
  <c r="M213" i="3" s="1"/>
  <c r="N213" i="3" s="1"/>
  <c r="F125" i="3" l="1"/>
  <c r="K139" i="3"/>
  <c r="D126" i="3"/>
  <c r="O213" i="3"/>
  <c r="P213" i="3" s="1"/>
  <c r="M214" i="3" s="1"/>
  <c r="N214" i="3" s="1"/>
  <c r="H140" i="3" l="1"/>
  <c r="I140" i="3" s="1"/>
  <c r="E126" i="3"/>
  <c r="C127" i="3" s="1"/>
  <c r="O214" i="3"/>
  <c r="P214" i="3" s="1"/>
  <c r="M215" i="3" s="1"/>
  <c r="F126" i="3" l="1"/>
  <c r="J140" i="3"/>
  <c r="K140" i="3" s="1"/>
  <c r="H141" i="3" s="1"/>
  <c r="D127" i="3"/>
  <c r="O215" i="3"/>
  <c r="N215" i="3"/>
  <c r="J141" i="3" l="1"/>
  <c r="I141" i="3"/>
  <c r="E127" i="3"/>
  <c r="C128" i="3" s="1"/>
  <c r="P215" i="3"/>
  <c r="M216" i="3" s="1"/>
  <c r="N216" i="3" s="1"/>
  <c r="F127" i="3" l="1"/>
  <c r="K141" i="3"/>
  <c r="D128" i="3"/>
  <c r="O216" i="3"/>
  <c r="P216" i="3" s="1"/>
  <c r="M217" i="3" s="1"/>
  <c r="N217" i="3" s="1"/>
  <c r="H142" i="3" l="1"/>
  <c r="I142" i="3" s="1"/>
  <c r="E128" i="3"/>
  <c r="C129" i="3" s="1"/>
  <c r="O217" i="3"/>
  <c r="P217" i="3" s="1"/>
  <c r="M218" i="3" s="1"/>
  <c r="N218" i="3" s="1"/>
  <c r="F128" i="3" l="1"/>
  <c r="J142" i="3"/>
  <c r="K142" i="3" s="1"/>
  <c r="H143" i="3" s="1"/>
  <c r="D129" i="3"/>
  <c r="O218" i="3"/>
  <c r="P218" i="3" s="1"/>
  <c r="M219" i="3" s="1"/>
  <c r="N219" i="3" s="1"/>
  <c r="J143" i="3" l="1"/>
  <c r="I143" i="3"/>
  <c r="E129" i="3"/>
  <c r="C130" i="3" s="1"/>
  <c r="O219" i="3"/>
  <c r="P219" i="3" s="1"/>
  <c r="M220" i="3" s="1"/>
  <c r="N220" i="3" s="1"/>
  <c r="F129" i="3" l="1"/>
  <c r="K143" i="3"/>
  <c r="D130" i="3"/>
  <c r="O220" i="3"/>
  <c r="P220" i="3" s="1"/>
  <c r="M221" i="3" s="1"/>
  <c r="N221" i="3" s="1"/>
  <c r="H144" i="3" l="1"/>
  <c r="I144" i="3" s="1"/>
  <c r="E130" i="3"/>
  <c r="C131" i="3" s="1"/>
  <c r="O221" i="3"/>
  <c r="P221" i="3" s="1"/>
  <c r="M222" i="3" s="1"/>
  <c r="N222" i="3" s="1"/>
  <c r="F130" i="3" l="1"/>
  <c r="J144" i="3"/>
  <c r="K144" i="3" s="1"/>
  <c r="H145" i="3" s="1"/>
  <c r="D131" i="3"/>
  <c r="O222" i="3"/>
  <c r="P222" i="3" s="1"/>
  <c r="M223" i="3" s="1"/>
  <c r="N223" i="3" s="1"/>
  <c r="J145" i="3" l="1"/>
  <c r="I145" i="3"/>
  <c r="E131" i="3"/>
  <c r="C132" i="3" s="1"/>
  <c r="O223" i="3"/>
  <c r="P223" i="3" s="1"/>
  <c r="M224" i="3" s="1"/>
  <c r="N224" i="3" s="1"/>
  <c r="F131" i="3" l="1"/>
  <c r="K145" i="3"/>
  <c r="D132" i="3"/>
  <c r="O224" i="3"/>
  <c r="P224" i="3" s="1"/>
  <c r="M225" i="3" s="1"/>
  <c r="N225" i="3" s="1"/>
  <c r="H146" i="3" l="1"/>
  <c r="I146" i="3" s="1"/>
  <c r="E132" i="3"/>
  <c r="C133" i="3" s="1"/>
  <c r="O225" i="3"/>
  <c r="P225" i="3" s="1"/>
  <c r="M226" i="3" s="1"/>
  <c r="N226" i="3" s="1"/>
  <c r="F132" i="3" l="1"/>
  <c r="J146" i="3"/>
  <c r="K146" i="3" s="1"/>
  <c r="H147" i="3" s="1"/>
  <c r="D133" i="3"/>
  <c r="O226" i="3"/>
  <c r="P226" i="3" s="1"/>
  <c r="M227" i="3" s="1"/>
  <c r="J147" i="3" l="1"/>
  <c r="I147" i="3"/>
  <c r="E133" i="3"/>
  <c r="C134" i="3" s="1"/>
  <c r="O227" i="3"/>
  <c r="N227" i="3"/>
  <c r="F133" i="3" l="1"/>
  <c r="K147" i="3"/>
  <c r="D134" i="3"/>
  <c r="P227" i="3"/>
  <c r="M228" i="3" s="1"/>
  <c r="N228" i="3" s="1"/>
  <c r="H148" i="3" l="1"/>
  <c r="I148" i="3" s="1"/>
  <c r="E134" i="3"/>
  <c r="C135" i="3" s="1"/>
  <c r="O228" i="3"/>
  <c r="P228" i="3" s="1"/>
  <c r="M229" i="3" s="1"/>
  <c r="N229" i="3" s="1"/>
  <c r="F134" i="3" l="1"/>
  <c r="J148" i="3"/>
  <c r="K148" i="3" s="1"/>
  <c r="H149" i="3" s="1"/>
  <c r="D135" i="3"/>
  <c r="O229" i="3"/>
  <c r="P229" i="3" s="1"/>
  <c r="M230" i="3" s="1"/>
  <c r="N230" i="3" s="1"/>
  <c r="J149" i="3" l="1"/>
  <c r="I149" i="3"/>
  <c r="E135" i="3"/>
  <c r="C136" i="3" s="1"/>
  <c r="O230" i="3"/>
  <c r="P230" i="3" s="1"/>
  <c r="M231" i="3" s="1"/>
  <c r="N231" i="3" s="1"/>
  <c r="F135" i="3" l="1"/>
  <c r="K149" i="3"/>
  <c r="D136" i="3"/>
  <c r="O231" i="3"/>
  <c r="P231" i="3" s="1"/>
  <c r="M232" i="3" s="1"/>
  <c r="N232" i="3" s="1"/>
  <c r="H150" i="3" l="1"/>
  <c r="I150" i="3" s="1"/>
  <c r="E136" i="3"/>
  <c r="C137" i="3" s="1"/>
  <c r="O232" i="3"/>
  <c r="P232" i="3" s="1"/>
  <c r="M233" i="3" s="1"/>
  <c r="N233" i="3" s="1"/>
  <c r="F136" i="3" l="1"/>
  <c r="J150" i="3"/>
  <c r="K150" i="3" s="1"/>
  <c r="H151" i="3" s="1"/>
  <c r="D137" i="3"/>
  <c r="O233" i="3"/>
  <c r="P233" i="3" s="1"/>
  <c r="M234" i="3" s="1"/>
  <c r="N234" i="3" s="1"/>
  <c r="J151" i="3" l="1"/>
  <c r="I151" i="3"/>
  <c r="E137" i="3"/>
  <c r="C138" i="3" s="1"/>
  <c r="O234" i="3"/>
  <c r="P234" i="3" s="1"/>
  <c r="M235" i="3" s="1"/>
  <c r="N235" i="3" s="1"/>
  <c r="F137" i="3" l="1"/>
  <c r="K151" i="3"/>
  <c r="D138" i="3"/>
  <c r="O235" i="3"/>
  <c r="P235" i="3" s="1"/>
  <c r="M236" i="3" s="1"/>
  <c r="N236" i="3" s="1"/>
  <c r="H152" i="3" l="1"/>
  <c r="I152" i="3" s="1"/>
  <c r="E138" i="3"/>
  <c r="C139" i="3" s="1"/>
  <c r="O236" i="3"/>
  <c r="P236" i="3" s="1"/>
  <c r="M237" i="3" s="1"/>
  <c r="N237" i="3" s="1"/>
  <c r="F138" i="3" l="1"/>
  <c r="J152" i="3"/>
  <c r="K152" i="3" s="1"/>
  <c r="H153" i="3" s="1"/>
  <c r="D139" i="3"/>
  <c r="O237" i="3"/>
  <c r="P237" i="3" s="1"/>
  <c r="M238" i="3" s="1"/>
  <c r="N238" i="3" s="1"/>
  <c r="J153" i="3" l="1"/>
  <c r="I153" i="3"/>
  <c r="E139" i="3"/>
  <c r="C140" i="3" s="1"/>
  <c r="O238" i="3"/>
  <c r="P238" i="3" s="1"/>
  <c r="M239" i="3" s="1"/>
  <c r="F139" i="3" l="1"/>
  <c r="K153" i="3"/>
  <c r="D140" i="3"/>
  <c r="O239" i="3"/>
  <c r="N239" i="3"/>
  <c r="H154" i="3" l="1"/>
  <c r="I154" i="3" s="1"/>
  <c r="E140" i="3"/>
  <c r="C141" i="3" s="1"/>
  <c r="P239" i="3"/>
  <c r="M240" i="3" s="1"/>
  <c r="N240" i="3" s="1"/>
  <c r="F140" i="3" l="1"/>
  <c r="J154" i="3"/>
  <c r="K154" i="3" s="1"/>
  <c r="H155" i="3" s="1"/>
  <c r="D141" i="3"/>
  <c r="O240" i="3"/>
  <c r="P240" i="3" s="1"/>
  <c r="M241" i="3" s="1"/>
  <c r="N241" i="3" s="1"/>
  <c r="J155" i="3" l="1"/>
  <c r="I155" i="3"/>
  <c r="E141" i="3"/>
  <c r="C142" i="3" s="1"/>
  <c r="O241" i="3"/>
  <c r="P241" i="3" s="1"/>
  <c r="M242" i="3" s="1"/>
  <c r="N242" i="3" s="1"/>
  <c r="F141" i="3" l="1"/>
  <c r="K155" i="3"/>
  <c r="D142" i="3"/>
  <c r="O242" i="3"/>
  <c r="P242" i="3" s="1"/>
  <c r="M243" i="3" s="1"/>
  <c r="N243" i="3" s="1"/>
  <c r="H156" i="3" l="1"/>
  <c r="I156" i="3" s="1"/>
  <c r="E142" i="3"/>
  <c r="C143" i="3" s="1"/>
  <c r="O243" i="3"/>
  <c r="P243" i="3" s="1"/>
  <c r="M244" i="3" s="1"/>
  <c r="N244" i="3" s="1"/>
  <c r="F142" i="3" l="1"/>
  <c r="J156" i="3"/>
  <c r="K156" i="3" s="1"/>
  <c r="H157" i="3" s="1"/>
  <c r="D143" i="3"/>
  <c r="O244" i="3"/>
  <c r="P244" i="3" s="1"/>
  <c r="M245" i="3" s="1"/>
  <c r="N245" i="3" s="1"/>
  <c r="J157" i="3" l="1"/>
  <c r="I157" i="3"/>
  <c r="E143" i="3"/>
  <c r="C144" i="3" s="1"/>
  <c r="O245" i="3"/>
  <c r="P245" i="3" s="1"/>
  <c r="M246" i="3" s="1"/>
  <c r="N246" i="3" s="1"/>
  <c r="F143" i="3" l="1"/>
  <c r="K157" i="3"/>
  <c r="D144" i="3"/>
  <c r="O246" i="3"/>
  <c r="P246" i="3" s="1"/>
  <c r="M247" i="3" s="1"/>
  <c r="N247" i="3" s="1"/>
  <c r="H158" i="3" l="1"/>
  <c r="I158" i="3" s="1"/>
  <c r="E144" i="3"/>
  <c r="C145" i="3" s="1"/>
  <c r="O247" i="3"/>
  <c r="P247" i="3" s="1"/>
  <c r="M248" i="3" s="1"/>
  <c r="N248" i="3" s="1"/>
  <c r="F144" i="3" l="1"/>
  <c r="J158" i="3"/>
  <c r="K158" i="3" s="1"/>
  <c r="H159" i="3" s="1"/>
  <c r="D145" i="3"/>
  <c r="O248" i="3"/>
  <c r="P248" i="3" s="1"/>
  <c r="M249" i="3" s="1"/>
  <c r="N249" i="3" s="1"/>
  <c r="J159" i="3" l="1"/>
  <c r="I159" i="3"/>
  <c r="E145" i="3"/>
  <c r="C146" i="3" s="1"/>
  <c r="O249" i="3"/>
  <c r="P249" i="3" s="1"/>
  <c r="M250" i="3" s="1"/>
  <c r="N250" i="3" s="1"/>
  <c r="F145" i="3" l="1"/>
  <c r="K159" i="3"/>
  <c r="D146" i="3"/>
  <c r="O250" i="3"/>
  <c r="P250" i="3" s="1"/>
  <c r="M251" i="3" s="1"/>
  <c r="H160" i="3" l="1"/>
  <c r="I160" i="3" s="1"/>
  <c r="E146" i="3"/>
  <c r="C147" i="3" s="1"/>
  <c r="O251" i="3"/>
  <c r="N251" i="3"/>
  <c r="F146" i="3" l="1"/>
  <c r="J160" i="3"/>
  <c r="K160" i="3" s="1"/>
  <c r="H161" i="3" s="1"/>
  <c r="D147" i="3"/>
  <c r="P251" i="3"/>
  <c r="M252" i="3" s="1"/>
  <c r="N252" i="3" s="1"/>
  <c r="J161" i="3" l="1"/>
  <c r="I161" i="3"/>
  <c r="E147" i="3"/>
  <c r="C148" i="3" s="1"/>
  <c r="O252" i="3"/>
  <c r="P252" i="3" s="1"/>
  <c r="M253" i="3" s="1"/>
  <c r="N253" i="3" s="1"/>
  <c r="F147" i="3" l="1"/>
  <c r="K161" i="3"/>
  <c r="D148" i="3"/>
  <c r="O253" i="3"/>
  <c r="P253" i="3" s="1"/>
  <c r="M254" i="3" s="1"/>
  <c r="N254" i="3" s="1"/>
  <c r="H162" i="3" l="1"/>
  <c r="I162" i="3" s="1"/>
  <c r="E148" i="3"/>
  <c r="C149" i="3" s="1"/>
  <c r="O254" i="3"/>
  <c r="P254" i="3" s="1"/>
  <c r="M255" i="3" s="1"/>
  <c r="N255" i="3" s="1"/>
  <c r="F148" i="3" l="1"/>
  <c r="J162" i="3"/>
  <c r="K162" i="3" s="1"/>
  <c r="H163" i="3" s="1"/>
  <c r="D149" i="3"/>
  <c r="O255" i="3"/>
  <c r="P255" i="3" s="1"/>
  <c r="M256" i="3" s="1"/>
  <c r="N256" i="3" s="1"/>
  <c r="J163" i="3" l="1"/>
  <c r="I163" i="3"/>
  <c r="E149" i="3"/>
  <c r="C150" i="3" s="1"/>
  <c r="O256" i="3"/>
  <c r="P256" i="3" s="1"/>
  <c r="M257" i="3" s="1"/>
  <c r="N257" i="3" s="1"/>
  <c r="F149" i="3" l="1"/>
  <c r="K163" i="3"/>
  <c r="D150" i="3"/>
  <c r="O257" i="3"/>
  <c r="P257" i="3" s="1"/>
  <c r="M258" i="3" s="1"/>
  <c r="N258" i="3" s="1"/>
  <c r="H164" i="3" l="1"/>
  <c r="I164" i="3" s="1"/>
  <c r="E150" i="3"/>
  <c r="C151" i="3" s="1"/>
  <c r="O258" i="3"/>
  <c r="P258" i="3" s="1"/>
  <c r="M259" i="3" s="1"/>
  <c r="N259" i="3" s="1"/>
  <c r="F150" i="3" l="1"/>
  <c r="J164" i="3"/>
  <c r="K164" i="3" s="1"/>
  <c r="H165" i="3" s="1"/>
  <c r="D151" i="3"/>
  <c r="O259" i="3"/>
  <c r="P259" i="3" s="1"/>
  <c r="M260" i="3" s="1"/>
  <c r="N260" i="3" s="1"/>
  <c r="J165" i="3" l="1"/>
  <c r="I165" i="3"/>
  <c r="E151" i="3"/>
  <c r="C152" i="3" s="1"/>
  <c r="O260" i="3"/>
  <c r="P260" i="3" s="1"/>
  <c r="M261" i="3" s="1"/>
  <c r="N261" i="3" s="1"/>
  <c r="F151" i="3" l="1"/>
  <c r="K165" i="3"/>
  <c r="D152" i="3"/>
  <c r="O261" i="3"/>
  <c r="P261" i="3" s="1"/>
  <c r="M262" i="3" s="1"/>
  <c r="N262" i="3" s="1"/>
  <c r="H166" i="3" l="1"/>
  <c r="I166" i="3" s="1"/>
  <c r="E152" i="3"/>
  <c r="C153" i="3" s="1"/>
  <c r="O262" i="3"/>
  <c r="P262" i="3" s="1"/>
  <c r="M263" i="3" s="1"/>
  <c r="F152" i="3" l="1"/>
  <c r="J166" i="3"/>
  <c r="K166" i="3" s="1"/>
  <c r="H167" i="3" s="1"/>
  <c r="D153" i="3"/>
  <c r="O263" i="3"/>
  <c r="N263" i="3"/>
  <c r="J167" i="3" l="1"/>
  <c r="I167" i="3"/>
  <c r="E153" i="3"/>
  <c r="C154" i="3" s="1"/>
  <c r="P263" i="3"/>
  <c r="M264" i="3" s="1"/>
  <c r="N264" i="3" s="1"/>
  <c r="F153" i="3" l="1"/>
  <c r="K167" i="3"/>
  <c r="D154" i="3"/>
  <c r="O264" i="3"/>
  <c r="P264" i="3" s="1"/>
  <c r="M265" i="3" s="1"/>
  <c r="N265" i="3" s="1"/>
  <c r="H168" i="3" l="1"/>
  <c r="I168" i="3" s="1"/>
  <c r="E154" i="3"/>
  <c r="C155" i="3" s="1"/>
  <c r="O265" i="3"/>
  <c r="P265" i="3" s="1"/>
  <c r="M266" i="3" s="1"/>
  <c r="N266" i="3" s="1"/>
  <c r="F154" i="3" l="1"/>
  <c r="J168" i="3"/>
  <c r="K168" i="3" s="1"/>
  <c r="H169" i="3" s="1"/>
  <c r="D155" i="3"/>
  <c r="O266" i="3"/>
  <c r="P266" i="3" s="1"/>
  <c r="M267" i="3" s="1"/>
  <c r="N267" i="3" s="1"/>
  <c r="J169" i="3" l="1"/>
  <c r="I169" i="3"/>
  <c r="E155" i="3"/>
  <c r="C156" i="3" s="1"/>
  <c r="O267" i="3"/>
  <c r="P267" i="3" s="1"/>
  <c r="M268" i="3" s="1"/>
  <c r="N268" i="3" s="1"/>
  <c r="F155" i="3" l="1"/>
  <c r="K169" i="3"/>
  <c r="D156" i="3"/>
  <c r="O268" i="3"/>
  <c r="P268" i="3" s="1"/>
  <c r="M269" i="3" s="1"/>
  <c r="N269" i="3" s="1"/>
  <c r="H170" i="3" l="1"/>
  <c r="I170" i="3" s="1"/>
  <c r="E156" i="3"/>
  <c r="C157" i="3" s="1"/>
  <c r="O269" i="3"/>
  <c r="P269" i="3" s="1"/>
  <c r="M270" i="3" s="1"/>
  <c r="N270" i="3" s="1"/>
  <c r="F156" i="3" l="1"/>
  <c r="J170" i="3"/>
  <c r="K170" i="3" s="1"/>
  <c r="H171" i="3" s="1"/>
  <c r="D157" i="3"/>
  <c r="O270" i="3"/>
  <c r="P270" i="3" s="1"/>
  <c r="M271" i="3" s="1"/>
  <c r="N271" i="3" s="1"/>
  <c r="J171" i="3" l="1"/>
  <c r="I171" i="3"/>
  <c r="E157" i="3"/>
  <c r="C158" i="3" s="1"/>
  <c r="O271" i="3"/>
  <c r="P271" i="3" s="1"/>
  <c r="M272" i="3" s="1"/>
  <c r="N272" i="3" s="1"/>
  <c r="F157" i="3" l="1"/>
  <c r="K171" i="3"/>
  <c r="D158" i="3"/>
  <c r="O272" i="3"/>
  <c r="P272" i="3" s="1"/>
  <c r="M273" i="3" s="1"/>
  <c r="N273" i="3" s="1"/>
  <c r="H172" i="3" l="1"/>
  <c r="I172" i="3" s="1"/>
  <c r="E158" i="3"/>
  <c r="C159" i="3" s="1"/>
  <c r="O273" i="3"/>
  <c r="P273" i="3" s="1"/>
  <c r="M274" i="3" s="1"/>
  <c r="N274" i="3" s="1"/>
  <c r="F158" i="3" l="1"/>
  <c r="J172" i="3"/>
  <c r="K172" i="3" s="1"/>
  <c r="H173" i="3" s="1"/>
  <c r="D159" i="3"/>
  <c r="O274" i="3"/>
  <c r="P274" i="3" s="1"/>
  <c r="M275" i="3" s="1"/>
  <c r="J173" i="3" l="1"/>
  <c r="I173" i="3"/>
  <c r="E159" i="3"/>
  <c r="C160" i="3" s="1"/>
  <c r="O275" i="3"/>
  <c r="N275" i="3"/>
  <c r="F159" i="3" l="1"/>
  <c r="K173" i="3"/>
  <c r="H174" i="3" s="1"/>
  <c r="D160" i="3"/>
  <c r="P275" i="3"/>
  <c r="M276" i="3" s="1"/>
  <c r="N276" i="3" s="1"/>
  <c r="I174" i="3" l="1"/>
  <c r="J174" i="3"/>
  <c r="E160" i="3"/>
  <c r="C161" i="3" s="1"/>
  <c r="O276" i="3"/>
  <c r="P276" i="3" s="1"/>
  <c r="M277" i="3" s="1"/>
  <c r="N277" i="3" s="1"/>
  <c r="F160" i="3" l="1"/>
  <c r="K174" i="3"/>
  <c r="H175" i="3" s="1"/>
  <c r="D161" i="3"/>
  <c r="O277" i="3"/>
  <c r="P277" i="3" s="1"/>
  <c r="M278" i="3" s="1"/>
  <c r="N278" i="3" s="1"/>
  <c r="I175" i="3" l="1"/>
  <c r="J175" i="3"/>
  <c r="E161" i="3"/>
  <c r="C162" i="3" s="1"/>
  <c r="O278" i="3"/>
  <c r="P278" i="3" s="1"/>
  <c r="M279" i="3" s="1"/>
  <c r="N279" i="3" s="1"/>
  <c r="F161" i="3" l="1"/>
  <c r="K175" i="3"/>
  <c r="H176" i="3" s="1"/>
  <c r="D162" i="3"/>
  <c r="O279" i="3"/>
  <c r="P279" i="3" s="1"/>
  <c r="M280" i="3" s="1"/>
  <c r="N280" i="3" s="1"/>
  <c r="I176" i="3" l="1"/>
  <c r="J176" i="3"/>
  <c r="E162" i="3"/>
  <c r="C163" i="3" s="1"/>
  <c r="O280" i="3"/>
  <c r="P280" i="3" s="1"/>
  <c r="M281" i="3" s="1"/>
  <c r="N281" i="3" s="1"/>
  <c r="F162" i="3" l="1"/>
  <c r="K176" i="3"/>
  <c r="H177" i="3" s="1"/>
  <c r="D163" i="3"/>
  <c r="O281" i="3"/>
  <c r="P281" i="3" s="1"/>
  <c r="M282" i="3" s="1"/>
  <c r="N282" i="3" s="1"/>
  <c r="I177" i="3" l="1"/>
  <c r="J177" i="3"/>
  <c r="E163" i="3"/>
  <c r="C164" i="3" s="1"/>
  <c r="O282" i="3"/>
  <c r="P282" i="3" s="1"/>
  <c r="M283" i="3" s="1"/>
  <c r="N283" i="3" s="1"/>
  <c r="F163" i="3" l="1"/>
  <c r="K177" i="3"/>
  <c r="H178" i="3" s="1"/>
  <c r="D164" i="3"/>
  <c r="O283" i="3"/>
  <c r="P283" i="3" s="1"/>
  <c r="M284" i="3" s="1"/>
  <c r="N284" i="3" s="1"/>
  <c r="I178" i="3" l="1"/>
  <c r="J178" i="3"/>
  <c r="E164" i="3"/>
  <c r="C165" i="3" s="1"/>
  <c r="O284" i="3"/>
  <c r="P284" i="3" s="1"/>
  <c r="M285" i="3" s="1"/>
  <c r="N285" i="3" s="1"/>
  <c r="F164" i="3" l="1"/>
  <c r="K178" i="3"/>
  <c r="H179" i="3" s="1"/>
  <c r="D165" i="3"/>
  <c r="O285" i="3"/>
  <c r="P285" i="3" s="1"/>
  <c r="M286" i="3" s="1"/>
  <c r="N286" i="3" s="1"/>
  <c r="I179" i="3" l="1"/>
  <c r="J179" i="3"/>
  <c r="E165" i="3"/>
  <c r="C166" i="3" s="1"/>
  <c r="O286" i="3"/>
  <c r="P286" i="3" s="1"/>
  <c r="M287" i="3" s="1"/>
  <c r="F165" i="3" l="1"/>
  <c r="K179" i="3"/>
  <c r="H180" i="3" s="1"/>
  <c r="D166" i="3"/>
  <c r="O287" i="3"/>
  <c r="N287" i="3"/>
  <c r="I180" i="3" l="1"/>
  <c r="J180" i="3"/>
  <c r="E166" i="3"/>
  <c r="C167" i="3" s="1"/>
  <c r="P287" i="3"/>
  <c r="M288" i="3" s="1"/>
  <c r="N288" i="3" s="1"/>
  <c r="F166" i="3" l="1"/>
  <c r="K180" i="3"/>
  <c r="H181" i="3" s="1"/>
  <c r="D167" i="3"/>
  <c r="O288" i="3"/>
  <c r="P288" i="3" s="1"/>
  <c r="M289" i="3" s="1"/>
  <c r="N289" i="3" s="1"/>
  <c r="I181" i="3" l="1"/>
  <c r="J181" i="3"/>
  <c r="E167" i="3"/>
  <c r="C168" i="3" s="1"/>
  <c r="O289" i="3"/>
  <c r="P289" i="3" s="1"/>
  <c r="M290" i="3" s="1"/>
  <c r="N290" i="3" s="1"/>
  <c r="F167" i="3" l="1"/>
  <c r="K181" i="3"/>
  <c r="H182" i="3" s="1"/>
  <c r="D168" i="3"/>
  <c r="O290" i="3"/>
  <c r="P290" i="3" s="1"/>
  <c r="M291" i="3" s="1"/>
  <c r="N291" i="3" s="1"/>
  <c r="I182" i="3" l="1"/>
  <c r="J182" i="3"/>
  <c r="E168" i="3"/>
  <c r="C169" i="3" s="1"/>
  <c r="O291" i="3"/>
  <c r="P291" i="3" s="1"/>
  <c r="M292" i="3" s="1"/>
  <c r="N292" i="3" s="1"/>
  <c r="F168" i="3" l="1"/>
  <c r="K182" i="3"/>
  <c r="H183" i="3" s="1"/>
  <c r="D169" i="3"/>
  <c r="O292" i="3"/>
  <c r="P292" i="3" s="1"/>
  <c r="M293" i="3" s="1"/>
  <c r="N293" i="3" s="1"/>
  <c r="I183" i="3" l="1"/>
  <c r="J183" i="3"/>
  <c r="E169" i="3"/>
  <c r="C170" i="3" s="1"/>
  <c r="O293" i="3"/>
  <c r="P293" i="3" s="1"/>
  <c r="M294" i="3" s="1"/>
  <c r="N294" i="3" s="1"/>
  <c r="K183" i="3" l="1"/>
  <c r="H184" i="3" s="1"/>
  <c r="D170" i="3"/>
  <c r="F169" i="3"/>
  <c r="O294" i="3"/>
  <c r="P294" i="3" s="1"/>
  <c r="M295" i="3" s="1"/>
  <c r="N295" i="3" s="1"/>
  <c r="I184" i="3" l="1"/>
  <c r="J184" i="3"/>
  <c r="E170" i="3"/>
  <c r="C171" i="3" s="1"/>
  <c r="O295" i="3"/>
  <c r="P295" i="3" s="1"/>
  <c r="M296" i="3" s="1"/>
  <c r="N296" i="3" s="1"/>
  <c r="K184" i="3" l="1"/>
  <c r="H185" i="3" s="1"/>
  <c r="D171" i="3"/>
  <c r="F170" i="3"/>
  <c r="O296" i="3"/>
  <c r="P296" i="3" s="1"/>
  <c r="M297" i="3" s="1"/>
  <c r="N297" i="3" s="1"/>
  <c r="I185" i="3" l="1"/>
  <c r="J185" i="3"/>
  <c r="E171" i="3"/>
  <c r="C172" i="3" s="1"/>
  <c r="O297" i="3"/>
  <c r="P297" i="3" s="1"/>
  <c r="M298" i="3" s="1"/>
  <c r="N298" i="3" s="1"/>
  <c r="K185" i="3" l="1"/>
  <c r="H186" i="3" s="1"/>
  <c r="D172" i="3"/>
  <c r="F171" i="3"/>
  <c r="O298" i="3"/>
  <c r="P298" i="3" s="1"/>
  <c r="M299" i="3" s="1"/>
  <c r="I186" i="3" l="1"/>
  <c r="J186" i="3"/>
  <c r="E172" i="3"/>
  <c r="C173" i="3" s="1"/>
  <c r="O299" i="3"/>
  <c r="N299" i="3"/>
  <c r="F172" i="3" l="1"/>
  <c r="K186" i="3"/>
  <c r="H187" i="3" s="1"/>
  <c r="D173" i="3"/>
  <c r="P299" i="3"/>
  <c r="M300" i="3" s="1"/>
  <c r="N300" i="3" s="1"/>
  <c r="I187" i="3" l="1"/>
  <c r="J187" i="3"/>
  <c r="E173" i="3"/>
  <c r="C174" i="3" s="1"/>
  <c r="O300" i="3"/>
  <c r="P300" i="3" s="1"/>
  <c r="M301" i="3" s="1"/>
  <c r="N301" i="3" s="1"/>
  <c r="F173" i="3" l="1"/>
  <c r="K187" i="3"/>
  <c r="H188" i="3" s="1"/>
  <c r="D174" i="3"/>
  <c r="O301" i="3"/>
  <c r="P301" i="3" s="1"/>
  <c r="M302" i="3" s="1"/>
  <c r="N302" i="3" s="1"/>
  <c r="I188" i="3" l="1"/>
  <c r="J188" i="3"/>
  <c r="E174" i="3"/>
  <c r="C175" i="3" s="1"/>
  <c r="O302" i="3"/>
  <c r="P302" i="3" s="1"/>
  <c r="M303" i="3" s="1"/>
  <c r="N303" i="3" s="1"/>
  <c r="F174" i="3" l="1"/>
  <c r="K188" i="3"/>
  <c r="H189" i="3" s="1"/>
  <c r="D175" i="3"/>
  <c r="O303" i="3"/>
  <c r="P303" i="3" s="1"/>
  <c r="M304" i="3" s="1"/>
  <c r="N304" i="3" s="1"/>
  <c r="I189" i="3" l="1"/>
  <c r="J189" i="3"/>
  <c r="E175" i="3"/>
  <c r="C176" i="3" s="1"/>
  <c r="O304" i="3"/>
  <c r="P304" i="3" s="1"/>
  <c r="M305" i="3" s="1"/>
  <c r="N305" i="3" s="1"/>
  <c r="F175" i="3" l="1"/>
  <c r="K189" i="3"/>
  <c r="H190" i="3" s="1"/>
  <c r="D176" i="3"/>
  <c r="O305" i="3"/>
  <c r="P305" i="3" s="1"/>
  <c r="M306" i="3" s="1"/>
  <c r="N306" i="3" s="1"/>
  <c r="I190" i="3" l="1"/>
  <c r="J190" i="3"/>
  <c r="E176" i="3"/>
  <c r="C177" i="3" s="1"/>
  <c r="O306" i="3"/>
  <c r="P306" i="3" s="1"/>
  <c r="M307" i="3" s="1"/>
  <c r="N307" i="3" s="1"/>
  <c r="F176" i="3" l="1"/>
  <c r="K190" i="3"/>
  <c r="H191" i="3" s="1"/>
  <c r="D177" i="3"/>
  <c r="O307" i="3"/>
  <c r="P307" i="3" s="1"/>
  <c r="M308" i="3" s="1"/>
  <c r="N308" i="3" s="1"/>
  <c r="I191" i="3" l="1"/>
  <c r="J191" i="3"/>
  <c r="E177" i="3"/>
  <c r="C178" i="3" s="1"/>
  <c r="O308" i="3"/>
  <c r="P308" i="3" s="1"/>
  <c r="M309" i="3" s="1"/>
  <c r="N309" i="3" s="1"/>
  <c r="F177" i="3" l="1"/>
  <c r="K191" i="3"/>
  <c r="H192" i="3" s="1"/>
  <c r="D178" i="3"/>
  <c r="O309" i="3"/>
  <c r="P309" i="3" s="1"/>
  <c r="M310" i="3" s="1"/>
  <c r="N310" i="3" s="1"/>
  <c r="I192" i="3" l="1"/>
  <c r="J192" i="3"/>
  <c r="E178" i="3"/>
  <c r="C179" i="3" s="1"/>
  <c r="O310" i="3"/>
  <c r="P310" i="3" s="1"/>
  <c r="M311" i="3" s="1"/>
  <c r="F178" i="3" l="1"/>
  <c r="K192" i="3"/>
  <c r="H193" i="3" s="1"/>
  <c r="D179" i="3"/>
  <c r="O311" i="3"/>
  <c r="N311" i="3"/>
  <c r="I193" i="3" l="1"/>
  <c r="J193" i="3"/>
  <c r="E179" i="3"/>
  <c r="C180" i="3" s="1"/>
  <c r="P311" i="3"/>
  <c r="M312" i="3" s="1"/>
  <c r="N312" i="3" s="1"/>
  <c r="F179" i="3" l="1"/>
  <c r="K193" i="3"/>
  <c r="H194" i="3" s="1"/>
  <c r="D180" i="3"/>
  <c r="O312" i="3"/>
  <c r="P312" i="3" s="1"/>
  <c r="M313" i="3" s="1"/>
  <c r="N313" i="3" s="1"/>
  <c r="I194" i="3" l="1"/>
  <c r="J194" i="3"/>
  <c r="E180" i="3"/>
  <c r="C181" i="3" s="1"/>
  <c r="O313" i="3"/>
  <c r="P313" i="3" s="1"/>
  <c r="M314" i="3" s="1"/>
  <c r="N314" i="3" s="1"/>
  <c r="F180" i="3" l="1"/>
  <c r="K194" i="3"/>
  <c r="H195" i="3" s="1"/>
  <c r="D181" i="3"/>
  <c r="O314" i="3"/>
  <c r="P314" i="3" s="1"/>
  <c r="M315" i="3" s="1"/>
  <c r="N315" i="3" s="1"/>
  <c r="J195" i="3" l="1"/>
  <c r="I195" i="3"/>
  <c r="E181" i="3"/>
  <c r="C182" i="3" s="1"/>
  <c r="O315" i="3"/>
  <c r="P315" i="3" s="1"/>
  <c r="M316" i="3" s="1"/>
  <c r="N316" i="3" s="1"/>
  <c r="F181" i="3" l="1"/>
  <c r="K195" i="3"/>
  <c r="H196" i="3" s="1"/>
  <c r="I196" i="3" s="1"/>
  <c r="D182" i="3"/>
  <c r="O316" i="3"/>
  <c r="P316" i="3" s="1"/>
  <c r="M317" i="3" s="1"/>
  <c r="N317" i="3" s="1"/>
  <c r="J196" i="3" l="1"/>
  <c r="K196" i="3" s="1"/>
  <c r="H197" i="3" s="1"/>
  <c r="E182" i="3"/>
  <c r="C183" i="3" s="1"/>
  <c r="O317" i="3"/>
  <c r="P317" i="3" s="1"/>
  <c r="M318" i="3" s="1"/>
  <c r="N318" i="3" s="1"/>
  <c r="F182" i="3" l="1"/>
  <c r="I197" i="3"/>
  <c r="J197" i="3"/>
  <c r="D183" i="3"/>
  <c r="O318" i="3"/>
  <c r="P318" i="3" s="1"/>
  <c r="M319" i="3" s="1"/>
  <c r="N319" i="3" s="1"/>
  <c r="K197" i="3" l="1"/>
  <c r="H198" i="3" s="1"/>
  <c r="E183" i="3"/>
  <c r="C184" i="3" s="1"/>
  <c r="O319" i="3"/>
  <c r="P319" i="3" s="1"/>
  <c r="M320" i="3" s="1"/>
  <c r="N320" i="3" s="1"/>
  <c r="F183" i="3" l="1"/>
  <c r="I198" i="3"/>
  <c r="J198" i="3"/>
  <c r="D184" i="3"/>
  <c r="O320" i="3"/>
  <c r="P320" i="3" s="1"/>
  <c r="M321" i="3" s="1"/>
  <c r="N321" i="3" s="1"/>
  <c r="K198" i="3" l="1"/>
  <c r="H199" i="3" s="1"/>
  <c r="E184" i="3"/>
  <c r="C185" i="3" s="1"/>
  <c r="O321" i="3"/>
  <c r="P321" i="3" s="1"/>
  <c r="M322" i="3" s="1"/>
  <c r="N322" i="3" s="1"/>
  <c r="F184" i="3" l="1"/>
  <c r="I199" i="3"/>
  <c r="J199" i="3"/>
  <c r="D185" i="3"/>
  <c r="O322" i="3"/>
  <c r="P322" i="3" s="1"/>
  <c r="M323" i="3" s="1"/>
  <c r="K199" i="3" l="1"/>
  <c r="H200" i="3" s="1"/>
  <c r="E185" i="3"/>
  <c r="C186" i="3" s="1"/>
  <c r="O323" i="3"/>
  <c r="N323" i="3"/>
  <c r="F185" i="3" l="1"/>
  <c r="I200" i="3"/>
  <c r="J200" i="3"/>
  <c r="D186" i="3"/>
  <c r="P323" i="3"/>
  <c r="M324" i="3" s="1"/>
  <c r="N324" i="3" s="1"/>
  <c r="K200" i="3" l="1"/>
  <c r="H201" i="3" s="1"/>
  <c r="E186" i="3"/>
  <c r="C187" i="3" s="1"/>
  <c r="O324" i="3"/>
  <c r="P324" i="3" s="1"/>
  <c r="M325" i="3" s="1"/>
  <c r="N325" i="3" s="1"/>
  <c r="F186" i="3" l="1"/>
  <c r="J201" i="3"/>
  <c r="I201" i="3"/>
  <c r="D187" i="3"/>
  <c r="O325" i="3"/>
  <c r="P325" i="3" s="1"/>
  <c r="M326" i="3" s="1"/>
  <c r="N326" i="3" s="1"/>
  <c r="K201" i="3" l="1"/>
  <c r="H202" i="3" s="1"/>
  <c r="J202" i="3" s="1"/>
  <c r="E187" i="3"/>
  <c r="C188" i="3" s="1"/>
  <c r="O326" i="3"/>
  <c r="P326" i="3" s="1"/>
  <c r="M327" i="3" s="1"/>
  <c r="N327" i="3" s="1"/>
  <c r="I202" i="3" l="1"/>
  <c r="K202" i="3" s="1"/>
  <c r="H203" i="3" s="1"/>
  <c r="J203" i="3" s="1"/>
  <c r="F187" i="3"/>
  <c r="D188" i="3"/>
  <c r="O327" i="3"/>
  <c r="P327" i="3" s="1"/>
  <c r="M328" i="3" s="1"/>
  <c r="N328" i="3" s="1"/>
  <c r="I203" i="3" l="1"/>
  <c r="K203" i="3" s="1"/>
  <c r="H204" i="3" s="1"/>
  <c r="E188" i="3"/>
  <c r="C189" i="3" s="1"/>
  <c r="O328" i="3"/>
  <c r="P328" i="3" s="1"/>
  <c r="M329" i="3" s="1"/>
  <c r="N329" i="3" s="1"/>
  <c r="I204" i="3" l="1"/>
  <c r="J204" i="3"/>
  <c r="F188" i="3"/>
  <c r="D189" i="3"/>
  <c r="O329" i="3"/>
  <c r="P329" i="3" s="1"/>
  <c r="M330" i="3" s="1"/>
  <c r="N330" i="3" s="1"/>
  <c r="K204" i="3" l="1"/>
  <c r="H205" i="3" s="1"/>
  <c r="I205" i="3" s="1"/>
  <c r="E189" i="3"/>
  <c r="C190" i="3" s="1"/>
  <c r="O330" i="3"/>
  <c r="P330" i="3" s="1"/>
  <c r="M331" i="3" s="1"/>
  <c r="N331" i="3" s="1"/>
  <c r="J205" i="3" l="1"/>
  <c r="K205" i="3" s="1"/>
  <c r="H206" i="3" s="1"/>
  <c r="F189" i="3"/>
  <c r="D190" i="3"/>
  <c r="O331" i="3"/>
  <c r="P331" i="3" s="1"/>
  <c r="M332" i="3" s="1"/>
  <c r="N332" i="3" s="1"/>
  <c r="I206" i="3" l="1"/>
  <c r="J206" i="3"/>
  <c r="E190" i="3"/>
  <c r="C191" i="3" s="1"/>
  <c r="O332" i="3"/>
  <c r="P332" i="3" s="1"/>
  <c r="M333" i="3" s="1"/>
  <c r="N333" i="3" s="1"/>
  <c r="K206" i="3" l="1"/>
  <c r="H207" i="3" s="1"/>
  <c r="F190" i="3"/>
  <c r="D191" i="3"/>
  <c r="O333" i="3"/>
  <c r="P333" i="3" s="1"/>
  <c r="M334" i="3" s="1"/>
  <c r="N334" i="3" s="1"/>
  <c r="I207" i="3" l="1"/>
  <c r="J207" i="3"/>
  <c r="E191" i="3"/>
  <c r="C192" i="3" s="1"/>
  <c r="O334" i="3"/>
  <c r="P334" i="3" s="1"/>
  <c r="M335" i="3" s="1"/>
  <c r="K207" i="3" l="1"/>
  <c r="H208" i="3" s="1"/>
  <c r="F191" i="3"/>
  <c r="D192" i="3"/>
  <c r="O335" i="3"/>
  <c r="N335" i="3"/>
  <c r="I208" i="3" l="1"/>
  <c r="J208" i="3"/>
  <c r="E192" i="3"/>
  <c r="C193" i="3" s="1"/>
  <c r="P335" i="3"/>
  <c r="M336" i="3" s="1"/>
  <c r="N336" i="3" s="1"/>
  <c r="K208" i="3" l="1"/>
  <c r="H209" i="3" s="1"/>
  <c r="I209" i="3" s="1"/>
  <c r="F192" i="3"/>
  <c r="D193" i="3"/>
  <c r="O336" i="3"/>
  <c r="P336" i="3" s="1"/>
  <c r="M337" i="3" s="1"/>
  <c r="N337" i="3" s="1"/>
  <c r="J209" i="3" l="1"/>
  <c r="K209" i="3" s="1"/>
  <c r="H210" i="3" s="1"/>
  <c r="E193" i="3"/>
  <c r="C194" i="3" s="1"/>
  <c r="O337" i="3"/>
  <c r="P337" i="3" s="1"/>
  <c r="M338" i="3" s="1"/>
  <c r="N338" i="3" s="1"/>
  <c r="I210" i="3" l="1"/>
  <c r="J210" i="3"/>
  <c r="F193" i="3"/>
  <c r="D194" i="3"/>
  <c r="O338" i="3"/>
  <c r="P338" i="3" s="1"/>
  <c r="M339" i="3" s="1"/>
  <c r="N339" i="3" s="1"/>
  <c r="K210" i="3" l="1"/>
  <c r="H211" i="3" s="1"/>
  <c r="E194" i="3"/>
  <c r="C195" i="3" s="1"/>
  <c r="O339" i="3"/>
  <c r="P339" i="3" s="1"/>
  <c r="M340" i="3" s="1"/>
  <c r="N340" i="3" s="1"/>
  <c r="I211" i="3" l="1"/>
  <c r="J211" i="3"/>
  <c r="F194" i="3"/>
  <c r="D195" i="3"/>
  <c r="O340" i="3"/>
  <c r="P340" i="3" s="1"/>
  <c r="M341" i="3" s="1"/>
  <c r="N341" i="3" s="1"/>
  <c r="K211" i="3" l="1"/>
  <c r="H212" i="3" s="1"/>
  <c r="I212" i="3" s="1"/>
  <c r="E195" i="3"/>
  <c r="C196" i="3" s="1"/>
  <c r="O341" i="3"/>
  <c r="P341" i="3" s="1"/>
  <c r="M342" i="3" s="1"/>
  <c r="N342" i="3" s="1"/>
  <c r="J212" i="3" l="1"/>
  <c r="K212" i="3" s="1"/>
  <c r="H213" i="3" s="1"/>
  <c r="F195" i="3"/>
  <c r="D196" i="3"/>
  <c r="O342" i="3"/>
  <c r="P342" i="3" s="1"/>
  <c r="M343" i="3" s="1"/>
  <c r="N343" i="3" s="1"/>
  <c r="I213" i="3" l="1"/>
  <c r="J213" i="3"/>
  <c r="E196" i="3"/>
  <c r="C197" i="3" s="1"/>
  <c r="O343" i="3"/>
  <c r="P343" i="3" s="1"/>
  <c r="M344" i="3" s="1"/>
  <c r="N344" i="3" s="1"/>
  <c r="F196" i="3" l="1"/>
  <c r="K213" i="3"/>
  <c r="H214" i="3" s="1"/>
  <c r="D197" i="3"/>
  <c r="O344" i="3"/>
  <c r="P344" i="3" s="1"/>
  <c r="M345" i="3" s="1"/>
  <c r="N345" i="3" s="1"/>
  <c r="J214" i="3" l="1"/>
  <c r="I214" i="3"/>
  <c r="E197" i="3"/>
  <c r="C198" i="3" s="1"/>
  <c r="O345" i="3"/>
  <c r="P345" i="3" s="1"/>
  <c r="M346" i="3" s="1"/>
  <c r="N346" i="3" s="1"/>
  <c r="K214" i="3" l="1"/>
  <c r="H215" i="3" s="1"/>
  <c r="J215" i="3" s="1"/>
  <c r="F197" i="3"/>
  <c r="D198" i="3"/>
  <c r="O346" i="3"/>
  <c r="P346" i="3" s="1"/>
  <c r="M347" i="3" s="1"/>
  <c r="I215" i="3" l="1"/>
  <c r="K215" i="3" s="1"/>
  <c r="H216" i="3" s="1"/>
  <c r="I216" i="3" s="1"/>
  <c r="E198" i="3"/>
  <c r="C199" i="3" s="1"/>
  <c r="O347" i="3"/>
  <c r="N347" i="3"/>
  <c r="J216" i="3" l="1"/>
  <c r="K216" i="3" s="1"/>
  <c r="H217" i="3" s="1"/>
  <c r="I217" i="3" s="1"/>
  <c r="F198" i="3"/>
  <c r="D199" i="3"/>
  <c r="P347" i="3"/>
  <c r="M348" i="3" s="1"/>
  <c r="N348" i="3" s="1"/>
  <c r="J217" i="3" l="1"/>
  <c r="K217" i="3" s="1"/>
  <c r="H218" i="3" s="1"/>
  <c r="E199" i="3"/>
  <c r="C200" i="3" s="1"/>
  <c r="O348" i="3"/>
  <c r="P348" i="3" s="1"/>
  <c r="M349" i="3" s="1"/>
  <c r="N349" i="3" s="1"/>
  <c r="I218" i="3" l="1"/>
  <c r="J218" i="3"/>
  <c r="F199" i="3"/>
  <c r="D200" i="3"/>
  <c r="O349" i="3"/>
  <c r="P349" i="3" s="1"/>
  <c r="M350" i="3" s="1"/>
  <c r="N350" i="3" s="1"/>
  <c r="K218" i="3" l="1"/>
  <c r="H219" i="3" s="1"/>
  <c r="E200" i="3"/>
  <c r="C201" i="3" s="1"/>
  <c r="O350" i="3"/>
  <c r="P350" i="3" s="1"/>
  <c r="M351" i="3" s="1"/>
  <c r="N351" i="3" s="1"/>
  <c r="I219" i="3" l="1"/>
  <c r="J219" i="3"/>
  <c r="F200" i="3"/>
  <c r="D201" i="3"/>
  <c r="O351" i="3"/>
  <c r="P351" i="3" s="1"/>
  <c r="M352" i="3" s="1"/>
  <c r="N352" i="3" s="1"/>
  <c r="K219" i="3" l="1"/>
  <c r="H220" i="3" s="1"/>
  <c r="E201" i="3"/>
  <c r="C202" i="3" s="1"/>
  <c r="O352" i="3"/>
  <c r="P352" i="3" s="1"/>
  <c r="M353" i="3" s="1"/>
  <c r="N353" i="3" s="1"/>
  <c r="J220" i="3" l="1"/>
  <c r="I220" i="3"/>
  <c r="F201" i="3"/>
  <c r="D202" i="3"/>
  <c r="O353" i="3"/>
  <c r="P353" i="3" s="1"/>
  <c r="M354" i="3" s="1"/>
  <c r="N354" i="3" s="1"/>
  <c r="K220" i="3" l="1"/>
  <c r="H221" i="3" s="1"/>
  <c r="E202" i="3"/>
  <c r="C203" i="3" s="1"/>
  <c r="O354" i="3"/>
  <c r="P354" i="3" s="1"/>
  <c r="M355" i="3" s="1"/>
  <c r="N355" i="3" s="1"/>
  <c r="J221" i="3" l="1"/>
  <c r="I221" i="3"/>
  <c r="K221" i="3" s="1"/>
  <c r="H222" i="3" s="1"/>
  <c r="F202" i="3"/>
  <c r="D203" i="3"/>
  <c r="O355" i="3"/>
  <c r="P355" i="3" s="1"/>
  <c r="M356" i="3" s="1"/>
  <c r="N356" i="3" s="1"/>
  <c r="I222" i="3" l="1"/>
  <c r="J222" i="3"/>
  <c r="E203" i="3"/>
  <c r="C204" i="3" s="1"/>
  <c r="O356" i="3"/>
  <c r="P356" i="3" s="1"/>
  <c r="M357" i="3" s="1"/>
  <c r="N357" i="3" s="1"/>
  <c r="K222" i="3" l="1"/>
  <c r="H223" i="3" s="1"/>
  <c r="F203" i="3"/>
  <c r="D204" i="3"/>
  <c r="O357" i="3"/>
  <c r="P357" i="3" s="1"/>
  <c r="M358" i="3" s="1"/>
  <c r="N358" i="3" s="1"/>
  <c r="J223" i="3" l="1"/>
  <c r="I223" i="3"/>
  <c r="E204" i="3"/>
  <c r="C205" i="3" s="1"/>
  <c r="O358" i="3"/>
  <c r="P358" i="3" s="1"/>
  <c r="M359" i="3" s="1"/>
  <c r="K223" i="3" l="1"/>
  <c r="H224" i="3" s="1"/>
  <c r="F204" i="3"/>
  <c r="D205" i="3"/>
  <c r="O359" i="3"/>
  <c r="N359" i="3"/>
  <c r="I224" i="3" l="1"/>
  <c r="J224" i="3"/>
  <c r="E205" i="3"/>
  <c r="C206" i="3" s="1"/>
  <c r="P359" i="3"/>
  <c r="M360" i="3" s="1"/>
  <c r="N360" i="3" s="1"/>
  <c r="K224" i="3" l="1"/>
  <c r="H225" i="3" s="1"/>
  <c r="J225" i="3" s="1"/>
  <c r="D206" i="3"/>
  <c r="F205" i="3"/>
  <c r="O360" i="3"/>
  <c r="P360" i="3" s="1"/>
  <c r="M361" i="3" s="1"/>
  <c r="N361" i="3" s="1"/>
  <c r="I225" i="3" l="1"/>
  <c r="K225" i="3" s="1"/>
  <c r="H226" i="3" s="1"/>
  <c r="J226" i="3" s="1"/>
  <c r="E206" i="3"/>
  <c r="C207" i="3" s="1"/>
  <c r="O361" i="3"/>
  <c r="P361" i="3" s="1"/>
  <c r="M362" i="3" s="1"/>
  <c r="N362" i="3" s="1"/>
  <c r="I226" i="3" l="1"/>
  <c r="K226" i="3" s="1"/>
  <c r="H227" i="3" s="1"/>
  <c r="F206" i="3"/>
  <c r="D207" i="3"/>
  <c r="O362" i="3"/>
  <c r="P362" i="3" s="1"/>
  <c r="M363" i="3" s="1"/>
  <c r="N363" i="3" s="1"/>
  <c r="I227" i="3" l="1"/>
  <c r="J227" i="3"/>
  <c r="E207" i="3"/>
  <c r="C208" i="3" s="1"/>
  <c r="O363" i="3"/>
  <c r="P363" i="3" s="1"/>
  <c r="M364" i="3" s="1"/>
  <c r="N364" i="3" s="1"/>
  <c r="K227" i="3" l="1"/>
  <c r="H228" i="3" s="1"/>
  <c r="F207" i="3"/>
  <c r="D208" i="3"/>
  <c r="O364" i="3"/>
  <c r="P364" i="3" s="1"/>
  <c r="M365" i="3" s="1"/>
  <c r="N365" i="3" s="1"/>
  <c r="I228" i="3" l="1"/>
  <c r="J228" i="3"/>
  <c r="E208" i="3"/>
  <c r="C209" i="3" s="1"/>
  <c r="O365" i="3"/>
  <c r="P365" i="3" s="1"/>
  <c r="M366" i="3" s="1"/>
  <c r="N366" i="3" s="1"/>
  <c r="K228" i="3" l="1"/>
  <c r="H229" i="3" s="1"/>
  <c r="F208" i="3"/>
  <c r="D209" i="3"/>
  <c r="O366" i="3"/>
  <c r="P366" i="3" s="1"/>
  <c r="M367" i="3" s="1"/>
  <c r="N367" i="3" s="1"/>
  <c r="I229" i="3" l="1"/>
  <c r="J229" i="3"/>
  <c r="E209" i="3"/>
  <c r="C210" i="3" s="1"/>
  <c r="O367" i="3"/>
  <c r="P367" i="3" s="1"/>
  <c r="M368" i="3" s="1"/>
  <c r="N368" i="3" s="1"/>
  <c r="K229" i="3" l="1"/>
  <c r="H230" i="3" s="1"/>
  <c r="I230" i="3" s="1"/>
  <c r="F209" i="3"/>
  <c r="D210" i="3"/>
  <c r="O368" i="3"/>
  <c r="P368" i="3" s="1"/>
  <c r="M369" i="3" s="1"/>
  <c r="N369" i="3" s="1"/>
  <c r="J230" i="3" l="1"/>
  <c r="K230" i="3" s="1"/>
  <c r="H231" i="3" s="1"/>
  <c r="E210" i="3"/>
  <c r="C211" i="3" s="1"/>
  <c r="O369" i="3"/>
  <c r="P369" i="3" s="1"/>
  <c r="M370" i="3" s="1"/>
  <c r="N370" i="3" s="1"/>
  <c r="F210" i="3" l="1"/>
  <c r="J231" i="3"/>
  <c r="I231" i="3"/>
  <c r="D211" i="3"/>
  <c r="O370" i="3"/>
  <c r="P370" i="3" s="1"/>
  <c r="M371" i="3" s="1"/>
  <c r="K231" i="3" l="1"/>
  <c r="H232" i="3" s="1"/>
  <c r="E211" i="3"/>
  <c r="C212" i="3" s="1"/>
  <c r="O371" i="3"/>
  <c r="N371" i="3"/>
  <c r="I232" i="3" l="1"/>
  <c r="J232" i="3"/>
  <c r="F211" i="3"/>
  <c r="D212" i="3"/>
  <c r="P371" i="3"/>
  <c r="M372" i="3" s="1"/>
  <c r="N372" i="3" s="1"/>
  <c r="K232" i="3" l="1"/>
  <c r="H233" i="3" s="1"/>
  <c r="E212" i="3"/>
  <c r="C213" i="3" s="1"/>
  <c r="O372" i="3"/>
  <c r="P372" i="3" s="1"/>
  <c r="M373" i="3" s="1"/>
  <c r="N373" i="3" s="1"/>
  <c r="I233" i="3" l="1"/>
  <c r="J233" i="3"/>
  <c r="F212" i="3"/>
  <c r="D213" i="3"/>
  <c r="O373" i="3"/>
  <c r="P373" i="3" s="1"/>
  <c r="M374" i="3" s="1"/>
  <c r="N374" i="3" s="1"/>
  <c r="K233" i="3" l="1"/>
  <c r="H234" i="3" s="1"/>
  <c r="E213" i="3"/>
  <c r="C214" i="3" s="1"/>
  <c r="O374" i="3"/>
  <c r="P374" i="3" s="1"/>
  <c r="M375" i="3" s="1"/>
  <c r="N375" i="3" s="1"/>
  <c r="I234" i="3" l="1"/>
  <c r="J234" i="3"/>
  <c r="F213" i="3"/>
  <c r="D214" i="3"/>
  <c r="O375" i="3"/>
  <c r="P375" i="3" s="1"/>
  <c r="M376" i="3" s="1"/>
  <c r="N376" i="3" s="1"/>
  <c r="K234" i="3" l="1"/>
  <c r="H235" i="3" s="1"/>
  <c r="E214" i="3"/>
  <c r="C215" i="3" s="1"/>
  <c r="O376" i="3"/>
  <c r="P376" i="3" s="1"/>
  <c r="M377" i="3" s="1"/>
  <c r="N377" i="3" s="1"/>
  <c r="J235" i="3" l="1"/>
  <c r="I235" i="3"/>
  <c r="F214" i="3"/>
  <c r="D215" i="3"/>
  <c r="O377" i="3"/>
  <c r="P377" i="3" s="1"/>
  <c r="M378" i="3" s="1"/>
  <c r="N378" i="3" s="1"/>
  <c r="K235" i="3" l="1"/>
  <c r="H236" i="3" s="1"/>
  <c r="I236" i="3" s="1"/>
  <c r="E215" i="3"/>
  <c r="C216" i="3" s="1"/>
  <c r="O378" i="3"/>
  <c r="P378" i="3" s="1"/>
  <c r="M379" i="3" s="1"/>
  <c r="N379" i="3" s="1"/>
  <c r="J236" i="3" l="1"/>
  <c r="K236" i="3" s="1"/>
  <c r="H237" i="3" s="1"/>
  <c r="F215" i="3"/>
  <c r="D216" i="3"/>
  <c r="O379" i="3"/>
  <c r="P379" i="3" s="1"/>
  <c r="M380" i="3" s="1"/>
  <c r="N380" i="3" s="1"/>
  <c r="J237" i="3" l="1"/>
  <c r="I237" i="3"/>
  <c r="K237" i="3" s="1"/>
  <c r="H238" i="3" s="1"/>
  <c r="E216" i="3"/>
  <c r="C217" i="3" s="1"/>
  <c r="O380" i="3"/>
  <c r="P380" i="3" s="1"/>
  <c r="M381" i="3" s="1"/>
  <c r="N381" i="3" s="1"/>
  <c r="J238" i="3" l="1"/>
  <c r="I238" i="3"/>
  <c r="F216" i="3"/>
  <c r="D217" i="3"/>
  <c r="O381" i="3"/>
  <c r="P381" i="3" s="1"/>
  <c r="M382" i="3" s="1"/>
  <c r="N382" i="3" s="1"/>
  <c r="K238" i="3" l="1"/>
  <c r="H239" i="3" s="1"/>
  <c r="I239" i="3" s="1"/>
  <c r="E217" i="3"/>
  <c r="C218" i="3" s="1"/>
  <c r="O382" i="3"/>
  <c r="P382" i="3" s="1"/>
  <c r="M383" i="3" s="1"/>
  <c r="J239" i="3" l="1"/>
  <c r="K239" i="3" s="1"/>
  <c r="H240" i="3" s="1"/>
  <c r="F217" i="3"/>
  <c r="D218" i="3"/>
  <c r="O383" i="3"/>
  <c r="N383" i="3"/>
  <c r="I240" i="3" l="1"/>
  <c r="J240" i="3"/>
  <c r="E218" i="3"/>
  <c r="C219" i="3" s="1"/>
  <c r="P383" i="3"/>
  <c r="M384" i="3" s="1"/>
  <c r="N384" i="3" s="1"/>
  <c r="F218" i="3" l="1"/>
  <c r="K240" i="3"/>
  <c r="H241" i="3" s="1"/>
  <c r="D219" i="3"/>
  <c r="O384" i="3"/>
  <c r="P384" i="3" s="1"/>
  <c r="M385" i="3" s="1"/>
  <c r="N385" i="3" s="1"/>
  <c r="I241" i="3" l="1"/>
  <c r="J241" i="3"/>
  <c r="E219" i="3"/>
  <c r="C220" i="3" s="1"/>
  <c r="O385" i="3"/>
  <c r="P385" i="3" s="1"/>
  <c r="M386" i="3" s="1"/>
  <c r="N386" i="3" s="1"/>
  <c r="F219" i="3" l="1"/>
  <c r="K241" i="3"/>
  <c r="H242" i="3" s="1"/>
  <c r="D220" i="3"/>
  <c r="O386" i="3"/>
  <c r="P386" i="3" s="1"/>
  <c r="M387" i="3" s="1"/>
  <c r="N387" i="3" s="1"/>
  <c r="I242" i="3" l="1"/>
  <c r="J242" i="3"/>
  <c r="E220" i="3"/>
  <c r="C221" i="3" s="1"/>
  <c r="O387" i="3"/>
  <c r="P387" i="3" s="1"/>
  <c r="M388" i="3" s="1"/>
  <c r="N388" i="3" s="1"/>
  <c r="K242" i="3" l="1"/>
  <c r="H243" i="3" s="1"/>
  <c r="F220" i="3"/>
  <c r="D221" i="3"/>
  <c r="O388" i="3"/>
  <c r="P388" i="3" s="1"/>
  <c r="M389" i="3" s="1"/>
  <c r="N389" i="3" s="1"/>
  <c r="J243" i="3" l="1"/>
  <c r="I243" i="3"/>
  <c r="K243" i="3" s="1"/>
  <c r="H244" i="3" s="1"/>
  <c r="E221" i="3"/>
  <c r="C222" i="3" s="1"/>
  <c r="O389" i="3"/>
  <c r="P389" i="3" s="1"/>
  <c r="M390" i="3" s="1"/>
  <c r="N390" i="3" s="1"/>
  <c r="I244" i="3" l="1"/>
  <c r="J244" i="3"/>
  <c r="F221" i="3"/>
  <c r="D222" i="3"/>
  <c r="O390" i="3"/>
  <c r="P390" i="3" s="1"/>
  <c r="M391" i="3" s="1"/>
  <c r="N391" i="3" s="1"/>
  <c r="K244" i="3" l="1"/>
  <c r="H245" i="3" s="1"/>
  <c r="E222" i="3"/>
  <c r="C223" i="3" s="1"/>
  <c r="O391" i="3"/>
  <c r="P391" i="3" s="1"/>
  <c r="M392" i="3" s="1"/>
  <c r="N392" i="3" s="1"/>
  <c r="J245" i="3" l="1"/>
  <c r="I245" i="3"/>
  <c r="K245" i="3" s="1"/>
  <c r="H246" i="3" s="1"/>
  <c r="F222" i="3"/>
  <c r="D223" i="3"/>
  <c r="O392" i="3"/>
  <c r="P392" i="3" s="1"/>
  <c r="M393" i="3" s="1"/>
  <c r="N393" i="3" s="1"/>
  <c r="J246" i="3" l="1"/>
  <c r="I246" i="3"/>
  <c r="K246" i="3" s="1"/>
  <c r="H247" i="3" s="1"/>
  <c r="E223" i="3"/>
  <c r="C224" i="3" s="1"/>
  <c r="O393" i="3"/>
  <c r="P393" i="3" s="1"/>
  <c r="M394" i="3" s="1"/>
  <c r="N394" i="3" s="1"/>
  <c r="J247" i="3" l="1"/>
  <c r="I247" i="3"/>
  <c r="F223" i="3"/>
  <c r="D224" i="3"/>
  <c r="O394" i="3"/>
  <c r="P394" i="3" s="1"/>
  <c r="M395" i="3" s="1"/>
  <c r="K247" i="3" l="1"/>
  <c r="H248" i="3" s="1"/>
  <c r="I248" i="3" s="1"/>
  <c r="J248" i="3"/>
  <c r="E224" i="3"/>
  <c r="C225" i="3" s="1"/>
  <c r="O395" i="3"/>
  <c r="N395" i="3"/>
  <c r="F224" i="3" l="1"/>
  <c r="K248" i="3"/>
  <c r="H249" i="3" s="1"/>
  <c r="D225" i="3"/>
  <c r="P395" i="3"/>
  <c r="M396" i="3" s="1"/>
  <c r="N396" i="3" s="1"/>
  <c r="I249" i="3" l="1"/>
  <c r="J249" i="3"/>
  <c r="E225" i="3"/>
  <c r="C226" i="3" s="1"/>
  <c r="O396" i="3"/>
  <c r="P396" i="3" s="1"/>
  <c r="M397" i="3" s="1"/>
  <c r="N397" i="3" s="1"/>
  <c r="K249" i="3" l="1"/>
  <c r="H250" i="3" s="1"/>
  <c r="F225" i="3"/>
  <c r="D226" i="3"/>
  <c r="O397" i="3"/>
  <c r="P397" i="3" s="1"/>
  <c r="M398" i="3" s="1"/>
  <c r="N398" i="3" s="1"/>
  <c r="I250" i="3" l="1"/>
  <c r="J250" i="3"/>
  <c r="E226" i="3"/>
  <c r="C227" i="3" s="1"/>
  <c r="O398" i="3"/>
  <c r="P398" i="3" s="1"/>
  <c r="M399" i="3" s="1"/>
  <c r="N399" i="3" s="1"/>
  <c r="K250" i="3" l="1"/>
  <c r="H251" i="3" s="1"/>
  <c r="F226" i="3"/>
  <c r="D227" i="3"/>
  <c r="O399" i="3"/>
  <c r="P399" i="3" s="1"/>
  <c r="M400" i="3" s="1"/>
  <c r="N400" i="3" s="1"/>
  <c r="I251" i="3" l="1"/>
  <c r="J251" i="3"/>
  <c r="E227" i="3"/>
  <c r="C228" i="3" s="1"/>
  <c r="O400" i="3"/>
  <c r="P400" i="3" s="1"/>
  <c r="M401" i="3" s="1"/>
  <c r="N401" i="3" s="1"/>
  <c r="K251" i="3" l="1"/>
  <c r="H252" i="3" s="1"/>
  <c r="F227" i="3"/>
  <c r="D228" i="3"/>
  <c r="O401" i="3"/>
  <c r="P401" i="3" s="1"/>
  <c r="M402" i="3" s="1"/>
  <c r="N402" i="3" s="1"/>
  <c r="J252" i="3" l="1"/>
  <c r="I252" i="3"/>
  <c r="E228" i="3"/>
  <c r="C229" i="3" s="1"/>
  <c r="O402" i="3"/>
  <c r="P402" i="3" s="1"/>
  <c r="M403" i="3" s="1"/>
  <c r="N403" i="3" s="1"/>
  <c r="K252" i="3" l="1"/>
  <c r="H253" i="3" s="1"/>
  <c r="F228" i="3"/>
  <c r="D229" i="3"/>
  <c r="O403" i="3"/>
  <c r="P403" i="3" s="1"/>
  <c r="M404" i="3" s="1"/>
  <c r="N404" i="3" s="1"/>
  <c r="J253" i="3" l="1"/>
  <c r="I253" i="3"/>
  <c r="E229" i="3"/>
  <c r="C230" i="3" s="1"/>
  <c r="O404" i="3"/>
  <c r="P404" i="3" s="1"/>
  <c r="M405" i="3" s="1"/>
  <c r="N405" i="3" s="1"/>
  <c r="K253" i="3" l="1"/>
  <c r="H254" i="3" s="1"/>
  <c r="I254" i="3" s="1"/>
  <c r="F229" i="3"/>
  <c r="D230" i="3"/>
  <c r="O405" i="3"/>
  <c r="P405" i="3" s="1"/>
  <c r="M406" i="3" s="1"/>
  <c r="N406" i="3" s="1"/>
  <c r="J254" i="3" l="1"/>
  <c r="K254" i="3"/>
  <c r="H255" i="3" s="1"/>
  <c r="E230" i="3"/>
  <c r="C231" i="3" s="1"/>
  <c r="O406" i="3"/>
  <c r="P406" i="3" s="1"/>
  <c r="M407" i="3" s="1"/>
  <c r="F230" i="3" l="1"/>
  <c r="I255" i="3"/>
  <c r="J255" i="3"/>
  <c r="D231" i="3"/>
  <c r="O407" i="3"/>
  <c r="N407" i="3"/>
  <c r="K255" i="3" l="1"/>
  <c r="H256" i="3" s="1"/>
  <c r="E231" i="3"/>
  <c r="C232" i="3" s="1"/>
  <c r="P407" i="3"/>
  <c r="M408" i="3" s="1"/>
  <c r="N408" i="3" s="1"/>
  <c r="F231" i="3" l="1"/>
  <c r="I256" i="3"/>
  <c r="J256" i="3"/>
  <c r="D232" i="3"/>
  <c r="O408" i="3"/>
  <c r="P408" i="3" s="1"/>
  <c r="M409" i="3" s="1"/>
  <c r="N409" i="3" s="1"/>
  <c r="K256" i="3" l="1"/>
  <c r="H257" i="3" s="1"/>
  <c r="I257" i="3" s="1"/>
  <c r="E232" i="3"/>
  <c r="C233" i="3" s="1"/>
  <c r="O409" i="3"/>
  <c r="P409" i="3" s="1"/>
  <c r="M410" i="3" s="1"/>
  <c r="N410" i="3" s="1"/>
  <c r="J257" i="3" l="1"/>
  <c r="K257" i="3" s="1"/>
  <c r="H258" i="3" s="1"/>
  <c r="I258" i="3" s="1"/>
  <c r="F232" i="3"/>
  <c r="D233" i="3"/>
  <c r="O410" i="3"/>
  <c r="P410" i="3" s="1"/>
  <c r="M411" i="3" s="1"/>
  <c r="N411" i="3" s="1"/>
  <c r="J258" i="3" l="1"/>
  <c r="K258" i="3" s="1"/>
  <c r="H259" i="3" s="1"/>
  <c r="I259" i="3" s="1"/>
  <c r="E233" i="3"/>
  <c r="C234" i="3" s="1"/>
  <c r="O411" i="3"/>
  <c r="P411" i="3" s="1"/>
  <c r="M412" i="3" s="1"/>
  <c r="N412" i="3" s="1"/>
  <c r="J259" i="3" l="1"/>
  <c r="K259" i="3" s="1"/>
  <c r="H260" i="3" s="1"/>
  <c r="I260" i="3" s="1"/>
  <c r="F233" i="3"/>
  <c r="D234" i="3"/>
  <c r="O412" i="3"/>
  <c r="P412" i="3" s="1"/>
  <c r="M413" i="3" s="1"/>
  <c r="N413" i="3" s="1"/>
  <c r="J260" i="3" l="1"/>
  <c r="K260" i="3" s="1"/>
  <c r="H261" i="3" s="1"/>
  <c r="E234" i="3"/>
  <c r="C235" i="3" s="1"/>
  <c r="O413" i="3"/>
  <c r="P413" i="3" s="1"/>
  <c r="M414" i="3" s="1"/>
  <c r="N414" i="3" s="1"/>
  <c r="J261" i="3" l="1"/>
  <c r="I261" i="3"/>
  <c r="F234" i="3"/>
  <c r="D235" i="3"/>
  <c r="O414" i="3"/>
  <c r="P414" i="3" s="1"/>
  <c r="M415" i="3" s="1"/>
  <c r="N415" i="3" s="1"/>
  <c r="K261" i="3" l="1"/>
  <c r="H262" i="3" s="1"/>
  <c r="E235" i="3"/>
  <c r="C236" i="3" s="1"/>
  <c r="O415" i="3"/>
  <c r="P415" i="3" s="1"/>
  <c r="M416" i="3" s="1"/>
  <c r="N416" i="3" s="1"/>
  <c r="I262" i="3" l="1"/>
  <c r="J262" i="3"/>
  <c r="F235" i="3"/>
  <c r="D236" i="3"/>
  <c r="O416" i="3"/>
  <c r="P416" i="3" s="1"/>
  <c r="M417" i="3" s="1"/>
  <c r="N417" i="3" s="1"/>
  <c r="K262" i="3" l="1"/>
  <c r="H263" i="3" s="1"/>
  <c r="I263" i="3" s="1"/>
  <c r="E236" i="3"/>
  <c r="C237" i="3" s="1"/>
  <c r="O417" i="3"/>
  <c r="P417" i="3" s="1"/>
  <c r="M418" i="3" s="1"/>
  <c r="N418" i="3" s="1"/>
  <c r="J263" i="3" l="1"/>
  <c r="K263" i="3" s="1"/>
  <c r="H264" i="3" s="1"/>
  <c r="I264" i="3" s="1"/>
  <c r="F236" i="3"/>
  <c r="D237" i="3"/>
  <c r="O418" i="3"/>
  <c r="P418" i="3" s="1"/>
  <c r="M419" i="3" s="1"/>
  <c r="J264" i="3" l="1"/>
  <c r="K264" i="3" s="1"/>
  <c r="H265" i="3" s="1"/>
  <c r="E237" i="3"/>
  <c r="C238" i="3" s="1"/>
  <c r="O419" i="3"/>
  <c r="N419" i="3"/>
  <c r="I265" i="3" l="1"/>
  <c r="J265" i="3"/>
  <c r="F237" i="3"/>
  <c r="D238" i="3"/>
  <c r="P419" i="3"/>
  <c r="M420" i="3" s="1"/>
  <c r="N420" i="3" s="1"/>
  <c r="K265" i="3" l="1"/>
  <c r="H266" i="3" s="1"/>
  <c r="I266" i="3" s="1"/>
  <c r="E238" i="3"/>
  <c r="C239" i="3" s="1"/>
  <c r="O420" i="3"/>
  <c r="P420" i="3" s="1"/>
  <c r="M421" i="3" s="1"/>
  <c r="N421" i="3" s="1"/>
  <c r="J266" i="3" l="1"/>
  <c r="K266" i="3" s="1"/>
  <c r="H267" i="3" s="1"/>
  <c r="J267" i="3" s="1"/>
  <c r="F238" i="3"/>
  <c r="D239" i="3"/>
  <c r="O421" i="3"/>
  <c r="P421" i="3" s="1"/>
  <c r="M422" i="3" s="1"/>
  <c r="N422" i="3" s="1"/>
  <c r="I267" i="3" l="1"/>
  <c r="K267" i="3" s="1"/>
  <c r="H268" i="3" s="1"/>
  <c r="I268" i="3" s="1"/>
  <c r="E239" i="3"/>
  <c r="C240" i="3" s="1"/>
  <c r="O422" i="3"/>
  <c r="P422" i="3" s="1"/>
  <c r="M423" i="3" s="1"/>
  <c r="N423" i="3" s="1"/>
  <c r="J268" i="3" l="1"/>
  <c r="K268" i="3" s="1"/>
  <c r="H269" i="3" s="1"/>
  <c r="F239" i="3"/>
  <c r="D240" i="3"/>
  <c r="O423" i="3"/>
  <c r="P423" i="3" s="1"/>
  <c r="M424" i="3" s="1"/>
  <c r="N424" i="3" s="1"/>
  <c r="I269" i="3" l="1"/>
  <c r="J269" i="3"/>
  <c r="E240" i="3"/>
  <c r="C241" i="3" s="1"/>
  <c r="O424" i="3"/>
  <c r="P424" i="3" s="1"/>
  <c r="M425" i="3" s="1"/>
  <c r="N425" i="3" s="1"/>
  <c r="K269" i="3" l="1"/>
  <c r="H270" i="3" s="1"/>
  <c r="F240" i="3"/>
  <c r="D241" i="3"/>
  <c r="O425" i="3"/>
  <c r="P425" i="3" s="1"/>
  <c r="M426" i="3" s="1"/>
  <c r="N426" i="3" s="1"/>
  <c r="I270" i="3" l="1"/>
  <c r="J270" i="3"/>
  <c r="E241" i="3"/>
  <c r="C242" i="3" s="1"/>
  <c r="O426" i="3"/>
  <c r="P426" i="3" s="1"/>
  <c r="M427" i="3" s="1"/>
  <c r="N427" i="3" s="1"/>
  <c r="K270" i="3" l="1"/>
  <c r="H271" i="3" s="1"/>
  <c r="F241" i="3"/>
  <c r="D242" i="3"/>
  <c r="O427" i="3"/>
  <c r="P427" i="3" s="1"/>
  <c r="M428" i="3" s="1"/>
  <c r="N428" i="3" s="1"/>
  <c r="I271" i="3" l="1"/>
  <c r="J271" i="3"/>
  <c r="E242" i="3"/>
  <c r="C243" i="3" s="1"/>
  <c r="O428" i="3"/>
  <c r="P428" i="3" s="1"/>
  <c r="M429" i="3" s="1"/>
  <c r="N429" i="3" s="1"/>
  <c r="K271" i="3" l="1"/>
  <c r="H272" i="3" s="1"/>
  <c r="F242" i="3"/>
  <c r="D243" i="3"/>
  <c r="O429" i="3"/>
  <c r="P429" i="3" s="1"/>
  <c r="I272" i="3" l="1"/>
  <c r="J272" i="3"/>
  <c r="M430" i="3"/>
  <c r="E243" i="3"/>
  <c r="C244" i="3" s="1"/>
  <c r="K272" i="3" l="1"/>
  <c r="H273" i="3" s="1"/>
  <c r="F243" i="3"/>
  <c r="O430" i="3"/>
  <c r="O431" i="3" s="1"/>
  <c r="N430" i="3"/>
  <c r="N431" i="3" s="1"/>
  <c r="I4" i="3" s="1"/>
  <c r="D244" i="3"/>
  <c r="P430" i="3" l="1"/>
  <c r="P431" i="3" s="1"/>
  <c r="J273" i="3"/>
  <c r="I273" i="3"/>
  <c r="E244" i="3"/>
  <c r="C245" i="3" s="1"/>
  <c r="K273" i="3" l="1"/>
  <c r="H274" i="3" s="1"/>
  <c r="F244" i="3"/>
  <c r="D245" i="3"/>
  <c r="I274" i="3" l="1"/>
  <c r="J274" i="3"/>
  <c r="E245" i="3"/>
  <c r="C246" i="3" s="1"/>
  <c r="K274" i="3" l="1"/>
  <c r="H275" i="3" s="1"/>
  <c r="F245" i="3"/>
  <c r="D246" i="3"/>
  <c r="I275" i="3" l="1"/>
  <c r="J275" i="3"/>
  <c r="E246" i="3"/>
  <c r="C247" i="3" s="1"/>
  <c r="K275" i="3" l="1"/>
  <c r="H276" i="3" s="1"/>
  <c r="F246" i="3"/>
  <c r="D247" i="3"/>
  <c r="I276" i="3" l="1"/>
  <c r="J276" i="3"/>
  <c r="E247" i="3"/>
  <c r="C248" i="3" s="1"/>
  <c r="K276" i="3" l="1"/>
  <c r="H277" i="3" s="1"/>
  <c r="F247" i="3"/>
  <c r="D248" i="3"/>
  <c r="I277" i="3" l="1"/>
  <c r="J277" i="3"/>
  <c r="E248" i="3"/>
  <c r="C249" i="3" s="1"/>
  <c r="K277" i="3" l="1"/>
  <c r="H278" i="3" s="1"/>
  <c r="F248" i="3"/>
  <c r="D249" i="3"/>
  <c r="I278" i="3" l="1"/>
  <c r="J278" i="3"/>
  <c r="E249" i="3"/>
  <c r="C250" i="3" s="1"/>
  <c r="K278" i="3" l="1"/>
  <c r="H279" i="3" s="1"/>
  <c r="F249" i="3"/>
  <c r="D250" i="3"/>
  <c r="I279" i="3" l="1"/>
  <c r="J279" i="3"/>
  <c r="E250" i="3"/>
  <c r="C251" i="3" s="1"/>
  <c r="K279" i="3" l="1"/>
  <c r="H280" i="3" s="1"/>
  <c r="I280" i="3" s="1"/>
  <c r="F250" i="3"/>
  <c r="D251" i="3"/>
  <c r="J280" i="3" l="1"/>
  <c r="K280" i="3" s="1"/>
  <c r="H281" i="3" s="1"/>
  <c r="I281" i="3" s="1"/>
  <c r="E251" i="3"/>
  <c r="C252" i="3" s="1"/>
  <c r="J281" i="3" l="1"/>
  <c r="K281" i="3" s="1"/>
  <c r="H282" i="3" s="1"/>
  <c r="F251" i="3"/>
  <c r="D252" i="3"/>
  <c r="I282" i="3" l="1"/>
  <c r="J282" i="3"/>
  <c r="E252" i="3"/>
  <c r="C253" i="3" s="1"/>
  <c r="F252" i="3" l="1"/>
  <c r="K282" i="3"/>
  <c r="H283" i="3" s="1"/>
  <c r="D253" i="3"/>
  <c r="I283" i="3" l="1"/>
  <c r="J283" i="3"/>
  <c r="E253" i="3"/>
  <c r="C254" i="3" s="1"/>
  <c r="F253" i="3" l="1"/>
  <c r="K283" i="3"/>
  <c r="H284" i="3" s="1"/>
  <c r="D254" i="3"/>
  <c r="I284" i="3" l="1"/>
  <c r="J284" i="3"/>
  <c r="E254" i="3"/>
  <c r="C255" i="3" s="1"/>
  <c r="F254" i="3" l="1"/>
  <c r="K284" i="3"/>
  <c r="H285" i="3" s="1"/>
  <c r="D255" i="3"/>
  <c r="I285" i="3" l="1"/>
  <c r="J285" i="3"/>
  <c r="E255" i="3"/>
  <c r="C256" i="3" s="1"/>
  <c r="F255" i="3" l="1"/>
  <c r="K285" i="3"/>
  <c r="H286" i="3" s="1"/>
  <c r="D256" i="3"/>
  <c r="I286" i="3" l="1"/>
  <c r="J286" i="3"/>
  <c r="E256" i="3"/>
  <c r="C257" i="3" s="1"/>
  <c r="F256" i="3" l="1"/>
  <c r="K286" i="3"/>
  <c r="H287" i="3" s="1"/>
  <c r="D257" i="3"/>
  <c r="I287" i="3" l="1"/>
  <c r="J287" i="3"/>
  <c r="E257" i="3"/>
  <c r="C258" i="3" s="1"/>
  <c r="F257" i="3" l="1"/>
  <c r="K287" i="3"/>
  <c r="H288" i="3" s="1"/>
  <c r="D258" i="3"/>
  <c r="I288" i="3" l="1"/>
  <c r="J288" i="3"/>
  <c r="E258" i="3"/>
  <c r="C259" i="3" s="1"/>
  <c r="F258" i="3" l="1"/>
  <c r="K288" i="3"/>
  <c r="H289" i="3" s="1"/>
  <c r="D259" i="3"/>
  <c r="I289" i="3" l="1"/>
  <c r="J289" i="3"/>
  <c r="E259" i="3"/>
  <c r="C260" i="3" s="1"/>
  <c r="F259" i="3" l="1"/>
  <c r="K289" i="3"/>
  <c r="H290" i="3" s="1"/>
  <c r="D260" i="3"/>
  <c r="I290" i="3" l="1"/>
  <c r="J290" i="3"/>
  <c r="E260" i="3"/>
  <c r="C261" i="3" s="1"/>
  <c r="F260" i="3" l="1"/>
  <c r="K290" i="3"/>
  <c r="H291" i="3" s="1"/>
  <c r="D261" i="3"/>
  <c r="I291" i="3" l="1"/>
  <c r="J291" i="3"/>
  <c r="E261" i="3"/>
  <c r="C262" i="3" s="1"/>
  <c r="F261" i="3" l="1"/>
  <c r="K291" i="3"/>
  <c r="H292" i="3" s="1"/>
  <c r="D262" i="3"/>
  <c r="I292" i="3" l="1"/>
  <c r="J292" i="3"/>
  <c r="E262" i="3"/>
  <c r="C263" i="3" s="1"/>
  <c r="F262" i="3" l="1"/>
  <c r="K292" i="3"/>
  <c r="H293" i="3" s="1"/>
  <c r="D263" i="3"/>
  <c r="I293" i="3" l="1"/>
  <c r="J293" i="3"/>
  <c r="E263" i="3"/>
  <c r="C264" i="3" s="1"/>
  <c r="F263" i="3" l="1"/>
  <c r="K293" i="3"/>
  <c r="H294" i="3" s="1"/>
  <c r="D264" i="3"/>
  <c r="I294" i="3" l="1"/>
  <c r="J294" i="3"/>
  <c r="E264" i="3"/>
  <c r="C265" i="3" s="1"/>
  <c r="F264" i="3" l="1"/>
  <c r="K294" i="3"/>
  <c r="H295" i="3" s="1"/>
  <c r="D265" i="3"/>
  <c r="I295" i="3" l="1"/>
  <c r="J295" i="3"/>
  <c r="E265" i="3"/>
  <c r="C266" i="3" s="1"/>
  <c r="F265" i="3" l="1"/>
  <c r="K295" i="3"/>
  <c r="H296" i="3" s="1"/>
  <c r="D266" i="3"/>
  <c r="I296" i="3" l="1"/>
  <c r="J296" i="3"/>
  <c r="E266" i="3"/>
  <c r="C267" i="3" s="1"/>
  <c r="F266" i="3" l="1"/>
  <c r="K296" i="3"/>
  <c r="H297" i="3" s="1"/>
  <c r="D267" i="3"/>
  <c r="I297" i="3" l="1"/>
  <c r="J297" i="3"/>
  <c r="E267" i="3"/>
  <c r="C268" i="3" s="1"/>
  <c r="F267" i="3" l="1"/>
  <c r="K297" i="3"/>
  <c r="H298" i="3" s="1"/>
  <c r="D268" i="3"/>
  <c r="I298" i="3" l="1"/>
  <c r="J298" i="3"/>
  <c r="E268" i="3"/>
  <c r="C269" i="3" s="1"/>
  <c r="F268" i="3" l="1"/>
  <c r="K298" i="3"/>
  <c r="H299" i="3" s="1"/>
  <c r="D269" i="3"/>
  <c r="I299" i="3" l="1"/>
  <c r="J299" i="3"/>
  <c r="E269" i="3"/>
  <c r="C270" i="3" s="1"/>
  <c r="F269" i="3" l="1"/>
  <c r="K299" i="3"/>
  <c r="H300" i="3" s="1"/>
  <c r="D270" i="3"/>
  <c r="I300" i="3" l="1"/>
  <c r="J300" i="3"/>
  <c r="E270" i="3"/>
  <c r="C271" i="3" s="1"/>
  <c r="F270" i="3" l="1"/>
  <c r="K300" i="3"/>
  <c r="H301" i="3" s="1"/>
  <c r="D271" i="3"/>
  <c r="I301" i="3" l="1"/>
  <c r="J301" i="3"/>
  <c r="E271" i="3"/>
  <c r="C272" i="3" s="1"/>
  <c r="F271" i="3" l="1"/>
  <c r="K301" i="3"/>
  <c r="H302" i="3" s="1"/>
  <c r="D272" i="3"/>
  <c r="I302" i="3" l="1"/>
  <c r="J302" i="3"/>
  <c r="E272" i="3"/>
  <c r="C273" i="3" s="1"/>
  <c r="F272" i="3" l="1"/>
  <c r="K302" i="3"/>
  <c r="H303" i="3" s="1"/>
  <c r="D273" i="3"/>
  <c r="I303" i="3" l="1"/>
  <c r="J303" i="3"/>
  <c r="E273" i="3"/>
  <c r="C274" i="3" s="1"/>
  <c r="F273" i="3" l="1"/>
  <c r="K303" i="3"/>
  <c r="H304" i="3" s="1"/>
  <c r="D274" i="3"/>
  <c r="I304" i="3" l="1"/>
  <c r="J304" i="3"/>
  <c r="E274" i="3"/>
  <c r="C275" i="3" s="1"/>
  <c r="F274" i="3" l="1"/>
  <c r="K304" i="3"/>
  <c r="H305" i="3" s="1"/>
  <c r="D275" i="3"/>
  <c r="I305" i="3" l="1"/>
  <c r="J305" i="3"/>
  <c r="E275" i="3"/>
  <c r="C276" i="3" s="1"/>
  <c r="F275" i="3" l="1"/>
  <c r="K305" i="3"/>
  <c r="H306" i="3" s="1"/>
  <c r="D276" i="3"/>
  <c r="I306" i="3" l="1"/>
  <c r="J306" i="3"/>
  <c r="E276" i="3"/>
  <c r="C277" i="3" s="1"/>
  <c r="F276" i="3" l="1"/>
  <c r="K306" i="3"/>
  <c r="H307" i="3" s="1"/>
  <c r="D277" i="3"/>
  <c r="I307" i="3" l="1"/>
  <c r="J307" i="3"/>
  <c r="E277" i="3"/>
  <c r="C278" i="3" s="1"/>
  <c r="F277" i="3" l="1"/>
  <c r="K307" i="3"/>
  <c r="H308" i="3" s="1"/>
  <c r="D278" i="3"/>
  <c r="I308" i="3" l="1"/>
  <c r="J308" i="3"/>
  <c r="E278" i="3"/>
  <c r="C279" i="3" s="1"/>
  <c r="F278" i="3" l="1"/>
  <c r="K308" i="3"/>
  <c r="H309" i="3" s="1"/>
  <c r="D279" i="3"/>
  <c r="I309" i="3" l="1"/>
  <c r="J309" i="3"/>
  <c r="E279" i="3"/>
  <c r="C280" i="3" s="1"/>
  <c r="F279" i="3" l="1"/>
  <c r="K309" i="3"/>
  <c r="H310" i="3" s="1"/>
  <c r="D280" i="3"/>
  <c r="I310" i="3" l="1"/>
  <c r="J310" i="3"/>
  <c r="E280" i="3"/>
  <c r="C281" i="3" s="1"/>
  <c r="F280" i="3" l="1"/>
  <c r="K310" i="3"/>
  <c r="H311" i="3" s="1"/>
  <c r="D281" i="3"/>
  <c r="I311" i="3" l="1"/>
  <c r="J311" i="3"/>
  <c r="E281" i="3"/>
  <c r="C282" i="3" s="1"/>
  <c r="F281" i="3" l="1"/>
  <c r="K311" i="3"/>
  <c r="H312" i="3" s="1"/>
  <c r="D282" i="3"/>
  <c r="I312" i="3" l="1"/>
  <c r="J312" i="3"/>
  <c r="E282" i="3"/>
  <c r="C283" i="3" s="1"/>
  <c r="F282" i="3" l="1"/>
  <c r="K312" i="3"/>
  <c r="H313" i="3" s="1"/>
  <c r="D283" i="3"/>
  <c r="I313" i="3" l="1"/>
  <c r="J313" i="3"/>
  <c r="E283" i="3"/>
  <c r="C284" i="3" s="1"/>
  <c r="F283" i="3" l="1"/>
  <c r="K313" i="3"/>
  <c r="H314" i="3" s="1"/>
  <c r="D284" i="3"/>
  <c r="I314" i="3" l="1"/>
  <c r="J314" i="3"/>
  <c r="E284" i="3"/>
  <c r="C285" i="3" s="1"/>
  <c r="F284" i="3" l="1"/>
  <c r="K314" i="3"/>
  <c r="H315" i="3" s="1"/>
  <c r="D285" i="3"/>
  <c r="I315" i="3" l="1"/>
  <c r="J315" i="3"/>
  <c r="E285" i="3"/>
  <c r="C286" i="3" s="1"/>
  <c r="F285" i="3" l="1"/>
  <c r="K315" i="3"/>
  <c r="H316" i="3" s="1"/>
  <c r="D286" i="3"/>
  <c r="I316" i="3" l="1"/>
  <c r="J316" i="3"/>
  <c r="E286" i="3"/>
  <c r="C287" i="3" s="1"/>
  <c r="F286" i="3" l="1"/>
  <c r="K316" i="3"/>
  <c r="H317" i="3" s="1"/>
  <c r="D287" i="3"/>
  <c r="I317" i="3" l="1"/>
  <c r="J317" i="3"/>
  <c r="E287" i="3"/>
  <c r="C288" i="3" s="1"/>
  <c r="F287" i="3" l="1"/>
  <c r="K317" i="3"/>
  <c r="H318" i="3" s="1"/>
  <c r="D288" i="3"/>
  <c r="I318" i="3" l="1"/>
  <c r="J318" i="3"/>
  <c r="E288" i="3"/>
  <c r="C289" i="3" s="1"/>
  <c r="F288" i="3" l="1"/>
  <c r="K318" i="3"/>
  <c r="H319" i="3" s="1"/>
  <c r="D289" i="3"/>
  <c r="I319" i="3" l="1"/>
  <c r="J319" i="3"/>
  <c r="E289" i="3"/>
  <c r="C290" i="3" s="1"/>
  <c r="F289" i="3" l="1"/>
  <c r="K319" i="3"/>
  <c r="H320" i="3" s="1"/>
  <c r="D290" i="3"/>
  <c r="I320" i="3" l="1"/>
  <c r="J320" i="3"/>
  <c r="E290" i="3"/>
  <c r="C291" i="3" s="1"/>
  <c r="F290" i="3" l="1"/>
  <c r="K320" i="3"/>
  <c r="H321" i="3" s="1"/>
  <c r="D291" i="3"/>
  <c r="I321" i="3" l="1"/>
  <c r="J321" i="3"/>
  <c r="E291" i="3"/>
  <c r="C292" i="3" s="1"/>
  <c r="F291" i="3" l="1"/>
  <c r="K321" i="3"/>
  <c r="H322" i="3" s="1"/>
  <c r="D292" i="3"/>
  <c r="I322" i="3" l="1"/>
  <c r="J322" i="3"/>
  <c r="E292" i="3"/>
  <c r="C293" i="3" s="1"/>
  <c r="F292" i="3" l="1"/>
  <c r="K322" i="3"/>
  <c r="H323" i="3" s="1"/>
  <c r="D293" i="3"/>
  <c r="I323" i="3" l="1"/>
  <c r="J323" i="3"/>
  <c r="E293" i="3"/>
  <c r="C294" i="3" s="1"/>
  <c r="F293" i="3" l="1"/>
  <c r="K323" i="3"/>
  <c r="H324" i="3" s="1"/>
  <c r="D294" i="3"/>
  <c r="I324" i="3" l="1"/>
  <c r="J324" i="3"/>
  <c r="E294" i="3"/>
  <c r="C295" i="3" s="1"/>
  <c r="F294" i="3" l="1"/>
  <c r="K324" i="3"/>
  <c r="H325" i="3" s="1"/>
  <c r="D295" i="3"/>
  <c r="I325" i="3" l="1"/>
  <c r="J325" i="3"/>
  <c r="E295" i="3"/>
  <c r="C296" i="3" s="1"/>
  <c r="F295" i="3" l="1"/>
  <c r="K325" i="3"/>
  <c r="H326" i="3" s="1"/>
  <c r="D296" i="3"/>
  <c r="I326" i="3" l="1"/>
  <c r="J326" i="3"/>
  <c r="E296" i="3"/>
  <c r="C297" i="3" s="1"/>
  <c r="F296" i="3" l="1"/>
  <c r="K326" i="3"/>
  <c r="H327" i="3" s="1"/>
  <c r="D297" i="3"/>
  <c r="I327" i="3" l="1"/>
  <c r="J327" i="3"/>
  <c r="E297" i="3"/>
  <c r="C298" i="3" s="1"/>
  <c r="F297" i="3" l="1"/>
  <c r="K327" i="3"/>
  <c r="H328" i="3" s="1"/>
  <c r="D298" i="3"/>
  <c r="I328" i="3" l="1"/>
  <c r="J328" i="3"/>
  <c r="E298" i="3"/>
  <c r="C299" i="3" s="1"/>
  <c r="F298" i="3" l="1"/>
  <c r="K328" i="3"/>
  <c r="H329" i="3" s="1"/>
  <c r="D299" i="3"/>
  <c r="I329" i="3" l="1"/>
  <c r="J329" i="3"/>
  <c r="E299" i="3"/>
  <c r="C300" i="3" s="1"/>
  <c r="F299" i="3" l="1"/>
  <c r="K329" i="3"/>
  <c r="H330" i="3" s="1"/>
  <c r="D300" i="3"/>
  <c r="I330" i="3" l="1"/>
  <c r="J330" i="3"/>
  <c r="E300" i="3"/>
  <c r="C301" i="3" s="1"/>
  <c r="F300" i="3" l="1"/>
  <c r="K330" i="3"/>
  <c r="H331" i="3" s="1"/>
  <c r="I331" i="3" s="1"/>
  <c r="D301" i="3"/>
  <c r="J331" i="3" l="1"/>
  <c r="K331" i="3" s="1"/>
  <c r="H332" i="3" s="1"/>
  <c r="E301" i="3"/>
  <c r="C302" i="3" s="1"/>
  <c r="F301" i="3" l="1"/>
  <c r="I332" i="3"/>
  <c r="J332" i="3"/>
  <c r="D302" i="3"/>
  <c r="K332" i="3" l="1"/>
  <c r="H333" i="3" s="1"/>
  <c r="E302" i="3"/>
  <c r="C303" i="3" s="1"/>
  <c r="F302" i="3" l="1"/>
  <c r="I333" i="3"/>
  <c r="J333" i="3"/>
  <c r="D303" i="3"/>
  <c r="K333" i="3" l="1"/>
  <c r="H334" i="3" s="1"/>
  <c r="E303" i="3"/>
  <c r="C304" i="3" s="1"/>
  <c r="F303" i="3" l="1"/>
  <c r="I334" i="3"/>
  <c r="J334" i="3"/>
  <c r="D304" i="3"/>
  <c r="K334" i="3" l="1"/>
  <c r="H335" i="3" s="1"/>
  <c r="E304" i="3"/>
  <c r="C305" i="3" s="1"/>
  <c r="I335" i="3" l="1"/>
  <c r="J335" i="3"/>
  <c r="D305" i="3"/>
  <c r="F304" i="3"/>
  <c r="K335" i="3" l="1"/>
  <c r="H336" i="3" s="1"/>
  <c r="E305" i="3"/>
  <c r="C306" i="3" s="1"/>
  <c r="I336" i="3" l="1"/>
  <c r="J336" i="3"/>
  <c r="D306" i="3"/>
  <c r="F305" i="3"/>
  <c r="K336" i="3" l="1"/>
  <c r="H337" i="3" s="1"/>
  <c r="E306" i="3"/>
  <c r="C307" i="3" s="1"/>
  <c r="I337" i="3" l="1"/>
  <c r="J337" i="3"/>
  <c r="D307" i="3"/>
  <c r="F306" i="3"/>
  <c r="K337" i="3" l="1"/>
  <c r="H338" i="3" s="1"/>
  <c r="E307" i="3"/>
  <c r="C308" i="3" s="1"/>
  <c r="F307" i="3" l="1"/>
  <c r="I338" i="3"/>
  <c r="J338" i="3"/>
  <c r="D308" i="3"/>
  <c r="K338" i="3" l="1"/>
  <c r="H339" i="3" s="1"/>
  <c r="E308" i="3"/>
  <c r="C309" i="3" s="1"/>
  <c r="F308" i="3" l="1"/>
  <c r="I339" i="3"/>
  <c r="J339" i="3"/>
  <c r="D309" i="3"/>
  <c r="K339" i="3" l="1"/>
  <c r="H340" i="3" s="1"/>
  <c r="E309" i="3"/>
  <c r="C310" i="3" s="1"/>
  <c r="F309" i="3" l="1"/>
  <c r="I340" i="3"/>
  <c r="J340" i="3"/>
  <c r="D310" i="3"/>
  <c r="K340" i="3" l="1"/>
  <c r="H341" i="3" s="1"/>
  <c r="E310" i="3"/>
  <c r="C311" i="3" s="1"/>
  <c r="F310" i="3" l="1"/>
  <c r="I341" i="3"/>
  <c r="J341" i="3"/>
  <c r="D311" i="3"/>
  <c r="K341" i="3" l="1"/>
  <c r="H342" i="3" s="1"/>
  <c r="E311" i="3"/>
  <c r="C312" i="3" s="1"/>
  <c r="F311" i="3" l="1"/>
  <c r="I342" i="3"/>
  <c r="J342" i="3"/>
  <c r="D312" i="3"/>
  <c r="K342" i="3" l="1"/>
  <c r="H343" i="3" s="1"/>
  <c r="E312" i="3"/>
  <c r="C313" i="3" s="1"/>
  <c r="F312" i="3" l="1"/>
  <c r="I343" i="3"/>
  <c r="J343" i="3"/>
  <c r="D313" i="3"/>
  <c r="K343" i="3" l="1"/>
  <c r="H344" i="3" s="1"/>
  <c r="E313" i="3"/>
  <c r="C314" i="3" s="1"/>
  <c r="F313" i="3" l="1"/>
  <c r="I344" i="3"/>
  <c r="J344" i="3"/>
  <c r="D314" i="3"/>
  <c r="K344" i="3" l="1"/>
  <c r="H345" i="3" s="1"/>
  <c r="E314" i="3"/>
  <c r="C315" i="3" s="1"/>
  <c r="I345" i="3" l="1"/>
  <c r="J345" i="3"/>
  <c r="D315" i="3"/>
  <c r="F314" i="3"/>
  <c r="K345" i="3" l="1"/>
  <c r="H346" i="3" s="1"/>
  <c r="E315" i="3"/>
  <c r="C316" i="3" s="1"/>
  <c r="F315" i="3" l="1"/>
  <c r="I346" i="3"/>
  <c r="J346" i="3"/>
  <c r="D316" i="3"/>
  <c r="K346" i="3" l="1"/>
  <c r="H347" i="3" s="1"/>
  <c r="E316" i="3"/>
  <c r="C317" i="3" s="1"/>
  <c r="F316" i="3" l="1"/>
  <c r="I347" i="3"/>
  <c r="J347" i="3"/>
  <c r="D317" i="3"/>
  <c r="K347" i="3" l="1"/>
  <c r="H348" i="3" s="1"/>
  <c r="E317" i="3"/>
  <c r="C318" i="3" s="1"/>
  <c r="F317" i="3" l="1"/>
  <c r="I348" i="3"/>
  <c r="J348" i="3"/>
  <c r="D318" i="3"/>
  <c r="K348" i="3" l="1"/>
  <c r="H349" i="3" s="1"/>
  <c r="E318" i="3"/>
  <c r="C319" i="3" s="1"/>
  <c r="F318" i="3" l="1"/>
  <c r="I349" i="3"/>
  <c r="J349" i="3"/>
  <c r="D319" i="3"/>
  <c r="K349" i="3" l="1"/>
  <c r="H350" i="3" s="1"/>
  <c r="E319" i="3"/>
  <c r="C320" i="3" s="1"/>
  <c r="F319" i="3" l="1"/>
  <c r="I350" i="3"/>
  <c r="J350" i="3"/>
  <c r="D320" i="3"/>
  <c r="K350" i="3" l="1"/>
  <c r="H351" i="3" s="1"/>
  <c r="E320" i="3"/>
  <c r="C321" i="3" s="1"/>
  <c r="F320" i="3" l="1"/>
  <c r="I351" i="3"/>
  <c r="J351" i="3"/>
  <c r="D321" i="3"/>
  <c r="K351" i="3" l="1"/>
  <c r="H352" i="3" s="1"/>
  <c r="E321" i="3"/>
  <c r="C322" i="3" s="1"/>
  <c r="F321" i="3" l="1"/>
  <c r="I352" i="3"/>
  <c r="J352" i="3"/>
  <c r="D322" i="3"/>
  <c r="K352" i="3" l="1"/>
  <c r="H353" i="3" s="1"/>
  <c r="E322" i="3"/>
  <c r="C323" i="3" s="1"/>
  <c r="F322" i="3" l="1"/>
  <c r="I353" i="3"/>
  <c r="J353" i="3"/>
  <c r="D323" i="3"/>
  <c r="K353" i="3" l="1"/>
  <c r="H354" i="3" s="1"/>
  <c r="E323" i="3"/>
  <c r="C324" i="3" s="1"/>
  <c r="F323" i="3" l="1"/>
  <c r="I354" i="3"/>
  <c r="J354" i="3"/>
  <c r="D324" i="3"/>
  <c r="K354" i="3" l="1"/>
  <c r="H355" i="3" s="1"/>
  <c r="E324" i="3"/>
  <c r="C325" i="3" s="1"/>
  <c r="F324" i="3" l="1"/>
  <c r="I355" i="3"/>
  <c r="J355" i="3"/>
  <c r="D325" i="3"/>
  <c r="K355" i="3" l="1"/>
  <c r="H356" i="3" s="1"/>
  <c r="E325" i="3"/>
  <c r="C326" i="3" s="1"/>
  <c r="F325" i="3" l="1"/>
  <c r="I356" i="3"/>
  <c r="J356" i="3"/>
  <c r="D326" i="3"/>
  <c r="K356" i="3" l="1"/>
  <c r="H357" i="3" s="1"/>
  <c r="E326" i="3"/>
  <c r="C327" i="3" s="1"/>
  <c r="F326" i="3" l="1"/>
  <c r="I357" i="3"/>
  <c r="J357" i="3"/>
  <c r="D327" i="3"/>
  <c r="K357" i="3" l="1"/>
  <c r="H358" i="3" s="1"/>
  <c r="E327" i="3"/>
  <c r="C328" i="3" s="1"/>
  <c r="F327" i="3" l="1"/>
  <c r="I358" i="3"/>
  <c r="J358" i="3"/>
  <c r="D328" i="3"/>
  <c r="K358" i="3" l="1"/>
  <c r="H359" i="3" s="1"/>
  <c r="E328" i="3"/>
  <c r="C329" i="3" s="1"/>
  <c r="F328" i="3" l="1"/>
  <c r="I359" i="3"/>
  <c r="J359" i="3"/>
  <c r="D329" i="3"/>
  <c r="K359" i="3" l="1"/>
  <c r="H360" i="3" s="1"/>
  <c r="E329" i="3"/>
  <c r="C330" i="3" s="1"/>
  <c r="F329" i="3" l="1"/>
  <c r="I360" i="3"/>
  <c r="J360" i="3"/>
  <c r="D330" i="3"/>
  <c r="K360" i="3" l="1"/>
  <c r="H361" i="3" s="1"/>
  <c r="E330" i="3"/>
  <c r="C331" i="3" s="1"/>
  <c r="F330" i="3" l="1"/>
  <c r="I361" i="3"/>
  <c r="J361" i="3"/>
  <c r="D331" i="3"/>
  <c r="K361" i="3" l="1"/>
  <c r="H362" i="3" s="1"/>
  <c r="E331" i="3"/>
  <c r="C332" i="3" s="1"/>
  <c r="F331" i="3" l="1"/>
  <c r="I362" i="3"/>
  <c r="J362" i="3"/>
  <c r="D332" i="3"/>
  <c r="K362" i="3" l="1"/>
  <c r="H363" i="3" s="1"/>
  <c r="E332" i="3"/>
  <c r="C333" i="3" s="1"/>
  <c r="F332" i="3" l="1"/>
  <c r="I363" i="3"/>
  <c r="J363" i="3"/>
  <c r="D333" i="3"/>
  <c r="K363" i="3" l="1"/>
  <c r="H364" i="3" s="1"/>
  <c r="E333" i="3"/>
  <c r="C334" i="3" s="1"/>
  <c r="F333" i="3" l="1"/>
  <c r="I364" i="3"/>
  <c r="J364" i="3"/>
  <c r="D334" i="3"/>
  <c r="K364" i="3" l="1"/>
  <c r="H365" i="3" s="1"/>
  <c r="E334" i="3"/>
  <c r="C335" i="3" s="1"/>
  <c r="F334" i="3" l="1"/>
  <c r="I365" i="3"/>
  <c r="J365" i="3"/>
  <c r="D335" i="3"/>
  <c r="K365" i="3" l="1"/>
  <c r="H366" i="3" s="1"/>
  <c r="E335" i="3"/>
  <c r="C336" i="3" s="1"/>
  <c r="F335" i="3" l="1"/>
  <c r="I366" i="3"/>
  <c r="J366" i="3"/>
  <c r="D336" i="3"/>
  <c r="K366" i="3" l="1"/>
  <c r="H367" i="3" s="1"/>
  <c r="E336" i="3"/>
  <c r="C337" i="3" s="1"/>
  <c r="F336" i="3" l="1"/>
  <c r="I367" i="3"/>
  <c r="J367" i="3"/>
  <c r="D337" i="3"/>
  <c r="K367" i="3" l="1"/>
  <c r="H368" i="3" s="1"/>
  <c r="E337" i="3"/>
  <c r="C338" i="3" s="1"/>
  <c r="F337" i="3" l="1"/>
  <c r="I368" i="3"/>
  <c r="J368" i="3"/>
  <c r="D338" i="3"/>
  <c r="K368" i="3" l="1"/>
  <c r="H369" i="3" s="1"/>
  <c r="E338" i="3"/>
  <c r="C339" i="3" s="1"/>
  <c r="F338" i="3" l="1"/>
  <c r="I369" i="3"/>
  <c r="J369" i="3"/>
  <c r="D339" i="3"/>
  <c r="K369" i="3" l="1"/>
  <c r="H370" i="3" s="1"/>
  <c r="E339" i="3"/>
  <c r="C340" i="3" s="1"/>
  <c r="F339" i="3" l="1"/>
  <c r="I370" i="3"/>
  <c r="J370" i="3"/>
  <c r="D340" i="3"/>
  <c r="K370" i="3" l="1"/>
  <c r="H371" i="3" s="1"/>
  <c r="E340" i="3"/>
  <c r="C341" i="3" s="1"/>
  <c r="F340" i="3" l="1"/>
  <c r="I371" i="3"/>
  <c r="J371" i="3"/>
  <c r="D341" i="3"/>
  <c r="K371" i="3" l="1"/>
  <c r="H372" i="3" s="1"/>
  <c r="E341" i="3"/>
  <c r="C342" i="3" s="1"/>
  <c r="F341" i="3" l="1"/>
  <c r="I372" i="3"/>
  <c r="J372" i="3"/>
  <c r="D342" i="3"/>
  <c r="K372" i="3" l="1"/>
  <c r="H373" i="3" s="1"/>
  <c r="E342" i="3"/>
  <c r="C343" i="3" s="1"/>
  <c r="F342" i="3" l="1"/>
  <c r="I373" i="3"/>
  <c r="J373" i="3"/>
  <c r="D343" i="3"/>
  <c r="K373" i="3" l="1"/>
  <c r="H374" i="3" s="1"/>
  <c r="E343" i="3"/>
  <c r="C344" i="3" s="1"/>
  <c r="F343" i="3" l="1"/>
  <c r="I374" i="3"/>
  <c r="J374" i="3"/>
  <c r="D344" i="3"/>
  <c r="K374" i="3" l="1"/>
  <c r="H375" i="3" s="1"/>
  <c r="E344" i="3"/>
  <c r="C345" i="3" s="1"/>
  <c r="F344" i="3" l="1"/>
  <c r="I375" i="3"/>
  <c r="J375" i="3"/>
  <c r="D345" i="3"/>
  <c r="K375" i="3" l="1"/>
  <c r="H376" i="3" s="1"/>
  <c r="E345" i="3"/>
  <c r="C346" i="3" s="1"/>
  <c r="F345" i="3" l="1"/>
  <c r="I376" i="3"/>
  <c r="J376" i="3"/>
  <c r="D346" i="3"/>
  <c r="K376" i="3" l="1"/>
  <c r="H377" i="3" s="1"/>
  <c r="E346" i="3"/>
  <c r="C347" i="3" s="1"/>
  <c r="F346" i="3" l="1"/>
  <c r="I377" i="3"/>
  <c r="J377" i="3"/>
  <c r="D347" i="3"/>
  <c r="K377" i="3" l="1"/>
  <c r="H378" i="3" s="1"/>
  <c r="E347" i="3"/>
  <c r="C348" i="3" s="1"/>
  <c r="F347" i="3" l="1"/>
  <c r="I378" i="3"/>
  <c r="J378" i="3"/>
  <c r="D348" i="3"/>
  <c r="K378" i="3" l="1"/>
  <c r="H379" i="3" s="1"/>
  <c r="E348" i="3"/>
  <c r="C349" i="3" s="1"/>
  <c r="F348" i="3" l="1"/>
  <c r="J379" i="3"/>
  <c r="I379" i="3"/>
  <c r="D349" i="3"/>
  <c r="K379" i="3" l="1"/>
  <c r="H380" i="3" s="1"/>
  <c r="I380" i="3" s="1"/>
  <c r="E349" i="3"/>
  <c r="C350" i="3" s="1"/>
  <c r="J380" i="3" l="1"/>
  <c r="K380" i="3" s="1"/>
  <c r="H381" i="3" s="1"/>
  <c r="F349" i="3"/>
  <c r="D350" i="3"/>
  <c r="I381" i="3" l="1"/>
  <c r="J381" i="3"/>
  <c r="E350" i="3"/>
  <c r="C351" i="3" s="1"/>
  <c r="F350" i="3" l="1"/>
  <c r="K381" i="3"/>
  <c r="H382" i="3" s="1"/>
  <c r="D351" i="3"/>
  <c r="I382" i="3" l="1"/>
  <c r="J382" i="3"/>
  <c r="E351" i="3"/>
  <c r="C352" i="3" s="1"/>
  <c r="F351" i="3" l="1"/>
  <c r="K382" i="3"/>
  <c r="H383" i="3" s="1"/>
  <c r="D352" i="3"/>
  <c r="I383" i="3" l="1"/>
  <c r="J383" i="3"/>
  <c r="E352" i="3"/>
  <c r="C353" i="3" s="1"/>
  <c r="F352" i="3" l="1"/>
  <c r="K383" i="3"/>
  <c r="H384" i="3" s="1"/>
  <c r="D353" i="3"/>
  <c r="I384" i="3" l="1"/>
  <c r="J384" i="3"/>
  <c r="E353" i="3"/>
  <c r="C354" i="3" s="1"/>
  <c r="F353" i="3" l="1"/>
  <c r="K384" i="3"/>
  <c r="H385" i="3" s="1"/>
  <c r="D354" i="3"/>
  <c r="I385" i="3" l="1"/>
  <c r="J385" i="3"/>
  <c r="E354" i="3"/>
  <c r="C355" i="3" s="1"/>
  <c r="F354" i="3" l="1"/>
  <c r="K385" i="3"/>
  <c r="H386" i="3" s="1"/>
  <c r="D355" i="3"/>
  <c r="I386" i="3" l="1"/>
  <c r="J386" i="3"/>
  <c r="E355" i="3"/>
  <c r="C356" i="3" s="1"/>
  <c r="F355" i="3" l="1"/>
  <c r="K386" i="3"/>
  <c r="H387" i="3" s="1"/>
  <c r="D356" i="3"/>
  <c r="I387" i="3" l="1"/>
  <c r="J387" i="3"/>
  <c r="E356" i="3"/>
  <c r="C357" i="3" s="1"/>
  <c r="F356" i="3" l="1"/>
  <c r="K387" i="3"/>
  <c r="H388" i="3" s="1"/>
  <c r="D357" i="3"/>
  <c r="I388" i="3" l="1"/>
  <c r="J388" i="3"/>
  <c r="E357" i="3"/>
  <c r="C358" i="3" s="1"/>
  <c r="F357" i="3" l="1"/>
  <c r="K388" i="3"/>
  <c r="H389" i="3" s="1"/>
  <c r="D358" i="3"/>
  <c r="I389" i="3" l="1"/>
  <c r="J389" i="3"/>
  <c r="E358" i="3"/>
  <c r="C359" i="3" s="1"/>
  <c r="F358" i="3" l="1"/>
  <c r="K389" i="3"/>
  <c r="H390" i="3" s="1"/>
  <c r="D359" i="3"/>
  <c r="I390" i="3" l="1"/>
  <c r="J390" i="3"/>
  <c r="E359" i="3"/>
  <c r="C360" i="3" s="1"/>
  <c r="F359" i="3" l="1"/>
  <c r="K390" i="3"/>
  <c r="H391" i="3" s="1"/>
  <c r="D360" i="3"/>
  <c r="I391" i="3" l="1"/>
  <c r="J391" i="3"/>
  <c r="E360" i="3"/>
  <c r="C361" i="3" s="1"/>
  <c r="F360" i="3" l="1"/>
  <c r="K391" i="3"/>
  <c r="H392" i="3" s="1"/>
  <c r="D361" i="3"/>
  <c r="I392" i="3" l="1"/>
  <c r="J392" i="3"/>
  <c r="E361" i="3"/>
  <c r="C362" i="3" s="1"/>
  <c r="F361" i="3" l="1"/>
  <c r="K392" i="3"/>
  <c r="H393" i="3" s="1"/>
  <c r="D362" i="3"/>
  <c r="I393" i="3" l="1"/>
  <c r="J393" i="3"/>
  <c r="E362" i="3"/>
  <c r="C363" i="3" s="1"/>
  <c r="F362" i="3" l="1"/>
  <c r="K393" i="3"/>
  <c r="H394" i="3" s="1"/>
  <c r="D363" i="3"/>
  <c r="I394" i="3" l="1"/>
  <c r="J394" i="3"/>
  <c r="E363" i="3"/>
  <c r="C364" i="3" s="1"/>
  <c r="F363" i="3" l="1"/>
  <c r="K394" i="3"/>
  <c r="H395" i="3" s="1"/>
  <c r="D364" i="3"/>
  <c r="I395" i="3" l="1"/>
  <c r="J395" i="3"/>
  <c r="E364" i="3"/>
  <c r="C365" i="3" s="1"/>
  <c r="F364" i="3" l="1"/>
  <c r="K395" i="3"/>
  <c r="H396" i="3" s="1"/>
  <c r="D365" i="3"/>
  <c r="I396" i="3" l="1"/>
  <c r="J396" i="3"/>
  <c r="E365" i="3"/>
  <c r="C366" i="3" s="1"/>
  <c r="F365" i="3" l="1"/>
  <c r="K396" i="3"/>
  <c r="H397" i="3" s="1"/>
  <c r="D366" i="3"/>
  <c r="I397" i="3" l="1"/>
  <c r="J397" i="3"/>
  <c r="E366" i="3"/>
  <c r="C367" i="3" s="1"/>
  <c r="F366" i="3" l="1"/>
  <c r="K397" i="3"/>
  <c r="H398" i="3" s="1"/>
  <c r="D367" i="3"/>
  <c r="I398" i="3" l="1"/>
  <c r="J398" i="3"/>
  <c r="E367" i="3"/>
  <c r="C368" i="3" s="1"/>
  <c r="F367" i="3" l="1"/>
  <c r="K398" i="3"/>
  <c r="H399" i="3" s="1"/>
  <c r="D368" i="3"/>
  <c r="I399" i="3" l="1"/>
  <c r="J399" i="3"/>
  <c r="E368" i="3"/>
  <c r="C369" i="3" s="1"/>
  <c r="K399" i="3" l="1"/>
  <c r="H400" i="3" s="1"/>
  <c r="D369" i="3"/>
  <c r="F368" i="3"/>
  <c r="I400" i="3" l="1"/>
  <c r="J400" i="3"/>
  <c r="E369" i="3"/>
  <c r="C370" i="3" s="1"/>
  <c r="F369" i="3" l="1"/>
  <c r="K400" i="3"/>
  <c r="H401" i="3" s="1"/>
  <c r="D370" i="3"/>
  <c r="I401" i="3" l="1"/>
  <c r="J401" i="3"/>
  <c r="E370" i="3"/>
  <c r="C371" i="3" s="1"/>
  <c r="F370" i="3" l="1"/>
  <c r="K401" i="3"/>
  <c r="H402" i="3" s="1"/>
  <c r="D371" i="3"/>
  <c r="I402" i="3" l="1"/>
  <c r="J402" i="3"/>
  <c r="E371" i="3"/>
  <c r="C372" i="3" s="1"/>
  <c r="F371" i="3" l="1"/>
  <c r="K402" i="3"/>
  <c r="H403" i="3" s="1"/>
  <c r="D372" i="3"/>
  <c r="I403" i="3" l="1"/>
  <c r="J403" i="3"/>
  <c r="E372" i="3"/>
  <c r="C373" i="3" s="1"/>
  <c r="F372" i="3" l="1"/>
  <c r="K403" i="3"/>
  <c r="H404" i="3" s="1"/>
  <c r="D373" i="3"/>
  <c r="I404" i="3" l="1"/>
  <c r="J404" i="3"/>
  <c r="E373" i="3"/>
  <c r="C374" i="3" s="1"/>
  <c r="F373" i="3" l="1"/>
  <c r="K404" i="3"/>
  <c r="H405" i="3" s="1"/>
  <c r="D374" i="3"/>
  <c r="I405" i="3" l="1"/>
  <c r="J405" i="3"/>
  <c r="E374" i="3"/>
  <c r="C375" i="3" s="1"/>
  <c r="F374" i="3" l="1"/>
  <c r="K405" i="3"/>
  <c r="H406" i="3" s="1"/>
  <c r="D375" i="3"/>
  <c r="I406" i="3" l="1"/>
  <c r="J406" i="3"/>
  <c r="E375" i="3"/>
  <c r="C376" i="3" s="1"/>
  <c r="F375" i="3" l="1"/>
  <c r="K406" i="3"/>
  <c r="H407" i="3" s="1"/>
  <c r="D376" i="3"/>
  <c r="I407" i="3" l="1"/>
  <c r="J407" i="3"/>
  <c r="E376" i="3"/>
  <c r="C377" i="3" s="1"/>
  <c r="F376" i="3" l="1"/>
  <c r="K407" i="3"/>
  <c r="H408" i="3" s="1"/>
  <c r="D377" i="3"/>
  <c r="I408" i="3" l="1"/>
  <c r="J408" i="3"/>
  <c r="E377" i="3"/>
  <c r="C378" i="3" s="1"/>
  <c r="F377" i="3" l="1"/>
  <c r="K408" i="3"/>
  <c r="H409" i="3" s="1"/>
  <c r="D378" i="3"/>
  <c r="I409" i="3" l="1"/>
  <c r="J409" i="3"/>
  <c r="E378" i="3"/>
  <c r="C379" i="3" s="1"/>
  <c r="F378" i="3" l="1"/>
  <c r="K409" i="3"/>
  <c r="H410" i="3" s="1"/>
  <c r="D379" i="3"/>
  <c r="I410" i="3" l="1"/>
  <c r="J410" i="3"/>
  <c r="E379" i="3"/>
  <c r="C380" i="3" s="1"/>
  <c r="F379" i="3" l="1"/>
  <c r="K410" i="3"/>
  <c r="H411" i="3" s="1"/>
  <c r="D380" i="3"/>
  <c r="I411" i="3" l="1"/>
  <c r="J411" i="3"/>
  <c r="E380" i="3"/>
  <c r="C381" i="3" s="1"/>
  <c r="F380" i="3" l="1"/>
  <c r="K411" i="3"/>
  <c r="H412" i="3" s="1"/>
  <c r="D381" i="3"/>
  <c r="I412" i="3" l="1"/>
  <c r="J412" i="3"/>
  <c r="E381" i="3"/>
  <c r="C382" i="3" s="1"/>
  <c r="F381" i="3" l="1"/>
  <c r="K412" i="3"/>
  <c r="H413" i="3" s="1"/>
  <c r="D382" i="3"/>
  <c r="I413" i="3" l="1"/>
  <c r="J413" i="3"/>
  <c r="E382" i="3"/>
  <c r="C383" i="3" s="1"/>
  <c r="F382" i="3" l="1"/>
  <c r="K413" i="3"/>
  <c r="H414" i="3" s="1"/>
  <c r="D383" i="3"/>
  <c r="I414" i="3" l="1"/>
  <c r="J414" i="3"/>
  <c r="E383" i="3"/>
  <c r="C384" i="3" s="1"/>
  <c r="F383" i="3" l="1"/>
  <c r="K414" i="3"/>
  <c r="H415" i="3" s="1"/>
  <c r="D384" i="3"/>
  <c r="I415" i="3" l="1"/>
  <c r="J415" i="3"/>
  <c r="E384" i="3"/>
  <c r="C385" i="3" s="1"/>
  <c r="F384" i="3" l="1"/>
  <c r="K415" i="3"/>
  <c r="H416" i="3" s="1"/>
  <c r="D385" i="3"/>
  <c r="I416" i="3" l="1"/>
  <c r="J416" i="3"/>
  <c r="E385" i="3"/>
  <c r="C386" i="3" s="1"/>
  <c r="F385" i="3" l="1"/>
  <c r="K416" i="3"/>
  <c r="H417" i="3" s="1"/>
  <c r="D386" i="3"/>
  <c r="I417" i="3" l="1"/>
  <c r="J417" i="3"/>
  <c r="E386" i="3"/>
  <c r="C387" i="3" s="1"/>
  <c r="F386" i="3" l="1"/>
  <c r="K417" i="3"/>
  <c r="H418" i="3" s="1"/>
  <c r="D387" i="3"/>
  <c r="I418" i="3" l="1"/>
  <c r="J418" i="3"/>
  <c r="E387" i="3"/>
  <c r="C388" i="3" s="1"/>
  <c r="F387" i="3" l="1"/>
  <c r="K418" i="3"/>
  <c r="H419" i="3" s="1"/>
  <c r="D388" i="3"/>
  <c r="I419" i="3" l="1"/>
  <c r="J419" i="3"/>
  <c r="E388" i="3"/>
  <c r="C389" i="3" s="1"/>
  <c r="F388" i="3" l="1"/>
  <c r="K419" i="3"/>
  <c r="H420" i="3" s="1"/>
  <c r="D389" i="3"/>
  <c r="I420" i="3" l="1"/>
  <c r="J420" i="3"/>
  <c r="E389" i="3"/>
  <c r="C390" i="3" s="1"/>
  <c r="F389" i="3" l="1"/>
  <c r="K420" i="3"/>
  <c r="H421" i="3" s="1"/>
  <c r="D390" i="3"/>
  <c r="I421" i="3" l="1"/>
  <c r="J421" i="3"/>
  <c r="E390" i="3"/>
  <c r="C391" i="3" s="1"/>
  <c r="F390" i="3" l="1"/>
  <c r="K421" i="3"/>
  <c r="H422" i="3" s="1"/>
  <c r="D391" i="3"/>
  <c r="I422" i="3" l="1"/>
  <c r="J422" i="3"/>
  <c r="E391" i="3"/>
  <c r="C392" i="3" s="1"/>
  <c r="F391" i="3" l="1"/>
  <c r="K422" i="3"/>
  <c r="H423" i="3" s="1"/>
  <c r="D392" i="3"/>
  <c r="I423" i="3" l="1"/>
  <c r="J423" i="3"/>
  <c r="E392" i="3"/>
  <c r="C393" i="3" s="1"/>
  <c r="F392" i="3" l="1"/>
  <c r="K423" i="3"/>
  <c r="H424" i="3" s="1"/>
  <c r="D393" i="3"/>
  <c r="I424" i="3" l="1"/>
  <c r="J424" i="3"/>
  <c r="E393" i="3"/>
  <c r="C394" i="3" s="1"/>
  <c r="F393" i="3" l="1"/>
  <c r="K424" i="3"/>
  <c r="H425" i="3" s="1"/>
  <c r="D394" i="3"/>
  <c r="I425" i="3" l="1"/>
  <c r="J425" i="3"/>
  <c r="E394" i="3"/>
  <c r="C395" i="3" s="1"/>
  <c r="F394" i="3" l="1"/>
  <c r="K425" i="3"/>
  <c r="H426" i="3" s="1"/>
  <c r="D395" i="3"/>
  <c r="I426" i="3" l="1"/>
  <c r="J426" i="3"/>
  <c r="E395" i="3"/>
  <c r="C396" i="3" s="1"/>
  <c r="F395" i="3" l="1"/>
  <c r="K426" i="3"/>
  <c r="H427" i="3" s="1"/>
  <c r="D396" i="3"/>
  <c r="I427" i="3" l="1"/>
  <c r="J427" i="3"/>
  <c r="E396" i="3"/>
  <c r="C397" i="3" s="1"/>
  <c r="F396" i="3" l="1"/>
  <c r="K427" i="3"/>
  <c r="H428" i="3" s="1"/>
  <c r="D397" i="3"/>
  <c r="I428" i="3" l="1"/>
  <c r="J428" i="3"/>
  <c r="E397" i="3"/>
  <c r="C398" i="3" s="1"/>
  <c r="F397" i="3" l="1"/>
  <c r="K428" i="3"/>
  <c r="H429" i="3" s="1"/>
  <c r="D398" i="3"/>
  <c r="I429" i="3" l="1"/>
  <c r="J429" i="3"/>
  <c r="E398" i="3"/>
  <c r="C399" i="3" s="1"/>
  <c r="F398" i="3" l="1"/>
  <c r="K429" i="3"/>
  <c r="H430" i="3" s="1"/>
  <c r="D399" i="3"/>
  <c r="I430" i="3" l="1"/>
  <c r="J430" i="3"/>
  <c r="J431" i="3" s="1"/>
  <c r="E399" i="3"/>
  <c r="C400" i="3" s="1"/>
  <c r="F399" i="3" l="1"/>
  <c r="K430" i="3"/>
  <c r="K431" i="3" s="1"/>
  <c r="I431" i="3"/>
  <c r="I2" i="3" s="1"/>
  <c r="D400" i="3"/>
  <c r="E400" i="3" l="1"/>
  <c r="C401" i="3" s="1"/>
  <c r="F400" i="3" l="1"/>
  <c r="D401" i="3"/>
  <c r="E401" i="3" l="1"/>
  <c r="C402" i="3" s="1"/>
  <c r="F401" i="3" l="1"/>
  <c r="D402" i="3"/>
  <c r="E402" i="3" l="1"/>
  <c r="C403" i="3" s="1"/>
  <c r="F402" i="3" l="1"/>
  <c r="D403" i="3"/>
  <c r="E403" i="3" l="1"/>
  <c r="C404" i="3" s="1"/>
  <c r="F403" i="3" l="1"/>
  <c r="D404" i="3"/>
  <c r="E404" i="3" l="1"/>
  <c r="C405" i="3" s="1"/>
  <c r="F404" i="3" l="1"/>
  <c r="D405" i="3"/>
  <c r="E405" i="3" l="1"/>
  <c r="C406" i="3" s="1"/>
  <c r="F405" i="3" l="1"/>
  <c r="D406" i="3"/>
  <c r="E406" i="3" l="1"/>
  <c r="C407" i="3" s="1"/>
  <c r="F406" i="3" l="1"/>
  <c r="D407" i="3"/>
  <c r="E407" i="3" l="1"/>
  <c r="C408" i="3" s="1"/>
  <c r="F407" i="3" l="1"/>
  <c r="D408" i="3"/>
  <c r="E408" i="3" l="1"/>
  <c r="C409" i="3" s="1"/>
  <c r="F408" i="3" l="1"/>
  <c r="D409" i="3"/>
  <c r="E409" i="3" l="1"/>
  <c r="C410" i="3" s="1"/>
  <c r="F409" i="3" l="1"/>
  <c r="D410" i="3"/>
  <c r="E410" i="3" l="1"/>
  <c r="C411" i="3" s="1"/>
  <c r="F410" i="3" l="1"/>
  <c r="D411" i="3"/>
  <c r="E411" i="3" l="1"/>
  <c r="C412" i="3" s="1"/>
  <c r="F411" i="3" l="1"/>
  <c r="D412" i="3"/>
  <c r="E412" i="3" l="1"/>
  <c r="C413" i="3" s="1"/>
  <c r="F412" i="3" l="1"/>
  <c r="D413" i="3"/>
  <c r="E413" i="3" l="1"/>
  <c r="C414" i="3" s="1"/>
  <c r="F413" i="3" l="1"/>
  <c r="D414" i="3"/>
  <c r="E414" i="3" l="1"/>
  <c r="C415" i="3" s="1"/>
  <c r="F414" i="3" l="1"/>
  <c r="D415" i="3"/>
  <c r="E415" i="3" l="1"/>
  <c r="C416" i="3" s="1"/>
  <c r="F415" i="3" l="1"/>
  <c r="D416" i="3"/>
  <c r="E416" i="3" l="1"/>
  <c r="C417" i="3" s="1"/>
  <c r="F416" i="3" l="1"/>
  <c r="D417" i="3"/>
  <c r="E417" i="3" l="1"/>
  <c r="C418" i="3" s="1"/>
  <c r="F417" i="3" l="1"/>
  <c r="D418" i="3"/>
  <c r="E418" i="3" l="1"/>
  <c r="C419" i="3" s="1"/>
  <c r="F418" i="3" l="1"/>
  <c r="D419" i="3"/>
  <c r="E419" i="3" l="1"/>
  <c r="C420" i="3" s="1"/>
  <c r="F419" i="3" l="1"/>
  <c r="D420" i="3"/>
  <c r="E420" i="3" l="1"/>
  <c r="C421" i="3" s="1"/>
  <c r="F420" i="3" l="1"/>
  <c r="D421" i="3"/>
  <c r="E421" i="3" l="1"/>
  <c r="C422" i="3" s="1"/>
  <c r="F421" i="3" l="1"/>
  <c r="D422" i="3"/>
  <c r="E422" i="3" l="1"/>
  <c r="C423" i="3" s="1"/>
  <c r="F422" i="3" l="1"/>
  <c r="D423" i="3"/>
  <c r="E423" i="3" l="1"/>
  <c r="C424" i="3" s="1"/>
  <c r="F423" i="3" l="1"/>
  <c r="D424" i="3"/>
  <c r="E424" i="3" l="1"/>
  <c r="C425" i="3" s="1"/>
  <c r="D425" i="3" l="1"/>
  <c r="F424" i="3"/>
  <c r="E425" i="3" l="1"/>
  <c r="C426" i="3" s="1"/>
  <c r="F425" i="3" l="1"/>
  <c r="D426" i="3"/>
  <c r="E426" i="3" l="1"/>
  <c r="C427" i="3" s="1"/>
  <c r="F426" i="3" l="1"/>
  <c r="D427" i="3"/>
  <c r="E427" i="3" l="1"/>
  <c r="C428" i="3" s="1"/>
  <c r="F427" i="3" l="1"/>
  <c r="D428" i="3"/>
  <c r="E428" i="3" l="1"/>
  <c r="C429" i="3" s="1"/>
  <c r="D429" i="3" l="1"/>
  <c r="F428" i="3"/>
  <c r="E429" i="3" l="1"/>
  <c r="C430" i="3" s="1"/>
  <c r="D430" i="3" s="1"/>
  <c r="F429" i="3" l="1"/>
  <c r="E430" i="3"/>
  <c r="E431" i="3" s="1"/>
  <c r="D431" i="3"/>
  <c r="F430" i="3" l="1"/>
  <c r="F431" i="3" s="1"/>
  <c r="I3" i="3" s="1"/>
  <c r="J4" i="3" s="1"/>
  <c r="J3" i="3" l="1"/>
</calcChain>
</file>

<file path=xl/sharedStrings.xml><?xml version="1.0" encoding="utf-8"?>
<sst xmlns="http://schemas.openxmlformats.org/spreadsheetml/2006/main" count="31" uniqueCount="22">
  <si>
    <t>ANOS</t>
  </si>
  <si>
    <t>TAXA JRS A.A.</t>
  </si>
  <si>
    <t>TAXA JRS A.M.</t>
  </si>
  <si>
    <t>PARCELA</t>
  </si>
  <si>
    <t>JUROS</t>
  </si>
  <si>
    <t>AMORT</t>
  </si>
  <si>
    <t>SALDO</t>
  </si>
  <si>
    <t>VALOR DO BEM</t>
  </si>
  <si>
    <t>% FINANCIAMENTO</t>
  </si>
  <si>
    <t>ENTRADA</t>
  </si>
  <si>
    <t>VALOR FINANC</t>
  </si>
  <si>
    <t>TOTAL</t>
  </si>
  <si>
    <r>
      <rPr>
        <b/>
        <sz val="11"/>
        <color theme="1"/>
        <rFont val="Calibri"/>
        <family val="2"/>
        <scheme val="minor"/>
      </rPr>
      <t>SAC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S</t>
    </r>
    <r>
      <rPr>
        <sz val="11"/>
        <color theme="1"/>
        <rFont val="Calibri"/>
        <family val="2"/>
        <scheme val="minor"/>
      </rPr>
      <t xml:space="preserve">ISTEMA DE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MORTIZAÇÃO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ONSTANTE</t>
    </r>
  </si>
  <si>
    <t>DATA</t>
  </si>
  <si>
    <r>
      <rPr>
        <b/>
        <sz val="11"/>
        <color theme="1"/>
        <rFont val="Calibri"/>
        <family val="2"/>
        <scheme val="minor"/>
      </rPr>
      <t>PRICE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S</t>
    </r>
    <r>
      <rPr>
        <sz val="11"/>
        <color theme="1"/>
        <rFont val="Calibri"/>
        <family val="2"/>
        <scheme val="minor"/>
      </rPr>
      <t xml:space="preserve">ISTEMA DE PARCELA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ONSTANTE</t>
    </r>
  </si>
  <si>
    <r>
      <rPr>
        <b/>
        <sz val="11"/>
        <color theme="1"/>
        <rFont val="Calibri"/>
        <family val="2"/>
        <scheme val="minor"/>
      </rPr>
      <t>SACRE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S</t>
    </r>
    <r>
      <rPr>
        <sz val="11"/>
        <color theme="1"/>
        <rFont val="Calibri"/>
        <family val="2"/>
        <scheme val="minor"/>
      </rPr>
      <t xml:space="preserve">ISTEMA DE AMORTIZAÇÃO </t>
    </r>
    <r>
      <rPr>
        <b/>
        <sz val="11"/>
        <color theme="1"/>
        <rFont val="Calibri"/>
        <family val="2"/>
        <scheme val="minor"/>
      </rPr>
      <t>CRESCENTE</t>
    </r>
  </si>
  <si>
    <t>Price</t>
  </si>
  <si>
    <t>SAC</t>
  </si>
  <si>
    <t>SACRE</t>
  </si>
  <si>
    <t>MÉTODO</t>
  </si>
  <si>
    <t>CUSTO DO FINANCIAMENTO</t>
  </si>
  <si>
    <t>DIFERENÇA ENTRE MODELOS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</si>
</sst>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[$-416]dd\-mmm\-yy;@"/>
    <numFmt numFmtId="166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left" vertical="center" wrapText="1"/>
    </xf>
    <xf numFmtId="164" fontId="0" fillId="0" borderId="0" xfId="1" applyFont="1"/>
    <xf numFmtId="0" fontId="0" fillId="0" borderId="0" xfId="0" applyBorder="1" applyAlignment="1">
      <alignment horizontal="left" vertical="center" wrapText="1"/>
    </xf>
    <xf numFmtId="10" fontId="0" fillId="0" borderId="0" xfId="2" applyNumberFormat="1" applyFont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Protection="1">
      <protection hidden="1"/>
    </xf>
    <xf numFmtId="164" fontId="0" fillId="0" borderId="0" xfId="1" applyFont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65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" xfId="1" applyFont="1" applyBorder="1" applyAlignment="1" applyProtection="1">
      <alignment horizontal="center" vertical="center" wrapText="1"/>
      <protection hidden="1"/>
    </xf>
    <xf numFmtId="164" fontId="0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164" fontId="0" fillId="0" borderId="1" xfId="1" applyFont="1" applyBorder="1" applyAlignment="1">
      <alignment horizontal="center" vertical="center" wrapText="1"/>
    </xf>
    <xf numFmtId="164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3" borderId="1" xfId="1" applyFont="1" applyFill="1" applyBorder="1" applyAlignment="1" applyProtection="1">
      <alignment horizontal="center" vertical="center" wrapText="1"/>
      <protection hidden="1"/>
    </xf>
    <xf numFmtId="164" fontId="3" fillId="2" borderId="2" xfId="1" applyFont="1" applyFill="1" applyBorder="1" applyAlignment="1" applyProtection="1">
      <alignment horizontal="center" vertical="center" wrapText="1"/>
      <protection hidden="1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2" applyNumberFormat="1" applyFont="1" applyBorder="1" applyAlignment="1" applyProtection="1">
      <alignment horizontal="center" vertical="center" wrapText="1"/>
      <protection hidden="1"/>
    </xf>
    <xf numFmtId="164" fontId="6" fillId="4" borderId="2" xfId="1" applyFont="1" applyFill="1" applyBorder="1" applyAlignment="1" applyProtection="1">
      <alignment horizontal="center" vertical="center" wrapText="1"/>
      <protection locked="0" hidden="1"/>
    </xf>
    <xf numFmtId="0" fontId="0" fillId="4" borderId="2" xfId="0" applyFill="1" applyBorder="1" applyAlignment="1" applyProtection="1">
      <alignment horizontal="center" vertical="center" wrapText="1"/>
      <protection locked="0" hidden="1"/>
    </xf>
    <xf numFmtId="166" fontId="0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left" vertical="center" wrapText="1"/>
    </xf>
    <xf numFmtId="10" fontId="0" fillId="4" borderId="2" xfId="0" applyNumberFormat="1" applyFill="1" applyBorder="1" applyAlignment="1" applyProtection="1">
      <alignment horizontal="center" vertical="center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1" defaultTableStyle="TableStyleMedium9" defaultPivotStyle="PivotStyleLight16">
    <tableStyle name="Invisible" pivot="0" table="0" count="0" xr9:uid="{F8BAEF8E-DEB0-416C-B352-745F7AA499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3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"/>
    </sheetView>
  </sheetViews>
  <sheetFormatPr defaultRowHeight="14.5" x14ac:dyDescent="0.35"/>
  <cols>
    <col min="1" max="1" width="9.26953125" customWidth="1"/>
    <col min="2" max="2" width="12" customWidth="1"/>
    <col min="3" max="4" width="14.26953125" bestFit="1" customWidth="1"/>
    <col min="5" max="5" width="16.1796875" customWidth="1"/>
    <col min="6" max="6" width="15.7265625" bestFit="1" customWidth="1"/>
    <col min="7" max="7" width="2.7265625" customWidth="1"/>
    <col min="8" max="8" width="17.453125" bestFit="1" customWidth="1"/>
    <col min="9" max="9" width="17" customWidth="1"/>
    <col min="10" max="10" width="15.7265625" bestFit="1" customWidth="1"/>
    <col min="11" max="11" width="14.26953125" customWidth="1"/>
    <col min="12" max="12" width="2.7265625" customWidth="1"/>
    <col min="13" max="13" width="14.26953125" customWidth="1"/>
    <col min="14" max="14" width="19.54296875" bestFit="1" customWidth="1"/>
    <col min="15" max="16" width="14.26953125" customWidth="1"/>
  </cols>
  <sheetData>
    <row r="1" spans="1:16" ht="25.5" customHeight="1" x14ac:dyDescent="0.35">
      <c r="A1" s="28" t="s">
        <v>7</v>
      </c>
      <c r="B1" s="28"/>
      <c r="C1" s="24">
        <v>500000</v>
      </c>
      <c r="H1" s="17" t="s">
        <v>19</v>
      </c>
      <c r="I1" s="16" t="s">
        <v>20</v>
      </c>
      <c r="J1" s="17" t="s">
        <v>21</v>
      </c>
    </row>
    <row r="2" spans="1:16" ht="20.149999999999999" customHeight="1" x14ac:dyDescent="0.35">
      <c r="A2" s="29" t="s">
        <v>8</v>
      </c>
      <c r="B2" s="29"/>
      <c r="C2" s="22">
        <f>100%-C3</f>
        <v>0.8</v>
      </c>
      <c r="H2" s="2" t="s">
        <v>16</v>
      </c>
      <c r="I2" s="15">
        <f>+I431</f>
        <v>1389084.9330249159</v>
      </c>
      <c r="J2" s="15"/>
    </row>
    <row r="3" spans="1:16" ht="20.149999999999999" customHeight="1" x14ac:dyDescent="0.35">
      <c r="A3" s="29" t="s">
        <v>9</v>
      </c>
      <c r="B3" s="29"/>
      <c r="C3" s="30">
        <v>0.2</v>
      </c>
      <c r="H3" s="2" t="s">
        <v>17</v>
      </c>
      <c r="I3" s="15">
        <f>+F431</f>
        <v>1071422.6241137006</v>
      </c>
      <c r="J3" s="15">
        <f>+I2-I3</f>
        <v>317662.30891121528</v>
      </c>
    </row>
    <row r="4" spans="1:16" ht="20.149999999999999" customHeight="1" x14ac:dyDescent="0.35">
      <c r="A4" s="28" t="s">
        <v>10</v>
      </c>
      <c r="B4" s="28"/>
      <c r="C4" s="21">
        <f>(C1-(C1*C3))</f>
        <v>400000</v>
      </c>
      <c r="H4" s="14" t="s">
        <v>18</v>
      </c>
      <c r="I4" s="12">
        <f>+N431</f>
        <v>1056977.6170113769</v>
      </c>
      <c r="J4" s="12">
        <f>+I3-I4</f>
        <v>14445.007102323696</v>
      </c>
    </row>
    <row r="5" spans="1:16" ht="20.149999999999999" customHeight="1" x14ac:dyDescent="0.35">
      <c r="A5" s="29" t="s">
        <v>0</v>
      </c>
      <c r="B5" s="29"/>
      <c r="C5" s="25">
        <v>35</v>
      </c>
      <c r="N5" s="3"/>
    </row>
    <row r="6" spans="1:16" ht="20.149999999999999" customHeight="1" x14ac:dyDescent="0.35">
      <c r="A6" s="29" t="s">
        <v>1</v>
      </c>
      <c r="B6" s="29"/>
      <c r="C6" s="26">
        <v>0.1</v>
      </c>
      <c r="N6" s="3"/>
    </row>
    <row r="7" spans="1:16" ht="20.149999999999999" customHeight="1" x14ac:dyDescent="0.35">
      <c r="A7" s="27" t="s">
        <v>2</v>
      </c>
      <c r="B7" s="27"/>
      <c r="C7" s="23">
        <f>((C6+1)^(1/12))-1</f>
        <v>7.9741404289037643E-3</v>
      </c>
    </row>
    <row r="8" spans="1:16" ht="20.149999999999999" customHeight="1" x14ac:dyDescent="0.35">
      <c r="A8" s="4"/>
      <c r="B8" s="5"/>
    </row>
    <row r="9" spans="1:16" ht="21" customHeight="1" x14ac:dyDescent="0.35">
      <c r="A9" s="7" t="s">
        <v>12</v>
      </c>
      <c r="B9" s="7"/>
      <c r="C9" s="7"/>
      <c r="D9" s="7"/>
      <c r="E9" s="8"/>
      <c r="F9" s="7"/>
      <c r="G9" s="7"/>
      <c r="H9" s="7" t="s">
        <v>14</v>
      </c>
      <c r="I9" s="7"/>
      <c r="J9" s="7"/>
      <c r="K9" s="7"/>
      <c r="L9" s="7"/>
      <c r="M9" s="7" t="s">
        <v>15</v>
      </c>
      <c r="N9" s="7"/>
      <c r="O9" s="7"/>
      <c r="P9" s="7"/>
    </row>
    <row r="10" spans="1:16" ht="28.5" customHeight="1" x14ac:dyDescent="0.35">
      <c r="A10" s="18" t="s">
        <v>3</v>
      </c>
      <c r="B10" s="18" t="s">
        <v>13</v>
      </c>
      <c r="C10" s="18" t="s">
        <v>6</v>
      </c>
      <c r="D10" s="18" t="s">
        <v>4</v>
      </c>
      <c r="E10" s="18" t="s">
        <v>5</v>
      </c>
      <c r="F10" s="18" t="s">
        <v>3</v>
      </c>
      <c r="G10" s="7"/>
      <c r="H10" s="18" t="s">
        <v>6</v>
      </c>
      <c r="I10" s="18" t="s">
        <v>3</v>
      </c>
      <c r="J10" s="18" t="s">
        <v>4</v>
      </c>
      <c r="K10" s="18" t="s">
        <v>5</v>
      </c>
      <c r="L10" s="7"/>
      <c r="M10" s="18" t="s">
        <v>6</v>
      </c>
      <c r="N10" s="18" t="s">
        <v>3</v>
      </c>
      <c r="O10" s="18" t="s">
        <v>4</v>
      </c>
      <c r="P10" s="18" t="s">
        <v>5</v>
      </c>
    </row>
    <row r="11" spans="1:16" ht="20.149999999999999" customHeight="1" x14ac:dyDescent="0.35">
      <c r="A11" s="9">
        <v>1</v>
      </c>
      <c r="B11" s="10">
        <v>41609</v>
      </c>
      <c r="C11" s="11">
        <f>+C4</f>
        <v>400000</v>
      </c>
      <c r="D11" s="12">
        <f t="shared" ref="D11:D74" si="0">+C11*$C$7</f>
        <v>3189.6561715615057</v>
      </c>
      <c r="E11" s="20">
        <f>+C4/C5/12</f>
        <v>952.38095238095241</v>
      </c>
      <c r="F11" s="13">
        <f>+D11+E11</f>
        <v>4142.0371239424585</v>
      </c>
      <c r="G11" s="7"/>
      <c r="H11" s="11">
        <f>+C11</f>
        <v>400000</v>
      </c>
      <c r="I11" s="20">
        <f>PMT($C$7,$C$5*12,-H11,0)</f>
        <v>3307.3450786307349</v>
      </c>
      <c r="J11" s="12">
        <f t="shared" ref="J11:J74" si="1">+H11*$C$7</f>
        <v>3189.6561715615057</v>
      </c>
      <c r="K11" s="13">
        <f>+I11-J11</f>
        <v>117.68890706922912</v>
      </c>
      <c r="L11" s="7"/>
      <c r="M11" s="11">
        <f>+H11</f>
        <v>400000</v>
      </c>
      <c r="N11" s="13">
        <f>M11*($C$7+((1/($C$5*12))))</f>
        <v>4142.0371239424585</v>
      </c>
      <c r="O11" s="12">
        <f t="shared" ref="O11:O74" si="2">+M11*$C$7</f>
        <v>3189.6561715615057</v>
      </c>
      <c r="P11" s="20">
        <f>+N11-O11</f>
        <v>952.38095238095275</v>
      </c>
    </row>
    <row r="12" spans="1:16" ht="20.149999999999999" customHeight="1" x14ac:dyDescent="0.35">
      <c r="A12" s="9">
        <v>2</v>
      </c>
      <c r="B12" s="10">
        <v>41640</v>
      </c>
      <c r="C12" s="11">
        <f>IF(C11-E11&lt;=0,0,(C11-E11))</f>
        <v>399047.61904761905</v>
      </c>
      <c r="D12" s="11">
        <f t="shared" si="0"/>
        <v>3182.0617521054069</v>
      </c>
      <c r="E12" s="20">
        <f>IF(D12=0,0,E11)</f>
        <v>952.38095238095241</v>
      </c>
      <c r="F12" s="13">
        <f t="shared" ref="F12:F75" si="3">+D12+E12</f>
        <v>4134.4427044863596</v>
      </c>
      <c r="G12" s="7"/>
      <c r="H12" s="11">
        <f>IF(TRUNC(H11-K11)&lt;=0,0,(H11-K11))</f>
        <v>399882.31109293079</v>
      </c>
      <c r="I12" s="20">
        <f>IF(H12&lt;=0,0,I11)</f>
        <v>3307.3450786307349</v>
      </c>
      <c r="J12" s="12">
        <f t="shared" si="1"/>
        <v>3188.7177036896114</v>
      </c>
      <c r="K12" s="13">
        <f>+I12-J12</f>
        <v>118.62737494112343</v>
      </c>
      <c r="L12" s="7"/>
      <c r="M12" s="11">
        <f>IF(M11-P11&lt;=0,0,(M11-P11))</f>
        <v>399047.61904761905</v>
      </c>
      <c r="N12" s="13">
        <f>IF(M12&lt;=0,0,N11)</f>
        <v>4142.0371239424585</v>
      </c>
      <c r="O12" s="12">
        <f t="shared" si="2"/>
        <v>3182.0617521054069</v>
      </c>
      <c r="P12" s="20">
        <f t="shared" ref="P12:P75" si="4">+N12-O12</f>
        <v>959.97537183705163</v>
      </c>
    </row>
    <row r="13" spans="1:16" ht="20.149999999999999" customHeight="1" x14ac:dyDescent="0.35">
      <c r="A13" s="9">
        <v>3</v>
      </c>
      <c r="B13" s="10">
        <v>41671</v>
      </c>
      <c r="C13" s="11">
        <f t="shared" ref="C13:C76" si="5">IF(C12-E12&lt;=0,0,(C12-E12))</f>
        <v>398095.23809523811</v>
      </c>
      <c r="D13" s="11">
        <f t="shared" si="0"/>
        <v>3174.467332649308</v>
      </c>
      <c r="E13" s="20">
        <f t="shared" ref="E13:E76" si="6">IF(D13=0,0,E12)</f>
        <v>952.38095238095241</v>
      </c>
      <c r="F13" s="13">
        <f t="shared" si="3"/>
        <v>4126.8482850302607</v>
      </c>
      <c r="G13" s="7"/>
      <c r="H13" s="11">
        <f t="shared" ref="H13:H76" si="7">IF(TRUNC(H12-K12)&lt;=0,0,(H12-K12))</f>
        <v>399763.68371798965</v>
      </c>
      <c r="I13" s="20">
        <f t="shared" ref="I13:I76" si="8">IF(H13&lt;=0,0,I12)</f>
        <v>3307.3450786307349</v>
      </c>
      <c r="J13" s="12">
        <f t="shared" si="1"/>
        <v>3187.7717523431188</v>
      </c>
      <c r="K13" s="13">
        <f t="shared" ref="K13:K76" si="9">+I13-J13</f>
        <v>119.57332628761606</v>
      </c>
      <c r="L13" s="7"/>
      <c r="M13" s="11">
        <f t="shared" ref="M13:M76" si="10">IF(M12-P12&lt;=0,0,(M12-P12))</f>
        <v>398087.64367578202</v>
      </c>
      <c r="N13" s="13">
        <f t="shared" ref="N13:N76" si="11">IF(M13&lt;=0,0,N12)</f>
        <v>4142.0371239424585</v>
      </c>
      <c r="O13" s="12">
        <f t="shared" si="2"/>
        <v>3174.4067736820894</v>
      </c>
      <c r="P13" s="20">
        <f t="shared" si="4"/>
        <v>967.63035026036914</v>
      </c>
    </row>
    <row r="14" spans="1:16" ht="20.149999999999999" customHeight="1" x14ac:dyDescent="0.35">
      <c r="A14" s="9">
        <v>4</v>
      </c>
      <c r="B14" s="10">
        <v>41699</v>
      </c>
      <c r="C14" s="11">
        <f t="shared" si="5"/>
        <v>397142.85714285716</v>
      </c>
      <c r="D14" s="11">
        <f t="shared" si="0"/>
        <v>3166.8729131932096</v>
      </c>
      <c r="E14" s="20">
        <f t="shared" si="6"/>
        <v>952.38095238095241</v>
      </c>
      <c r="F14" s="13">
        <f t="shared" si="3"/>
        <v>4119.2538655741619</v>
      </c>
      <c r="G14" s="7"/>
      <c r="H14" s="11">
        <f t="shared" si="7"/>
        <v>399644.11039170204</v>
      </c>
      <c r="I14" s="20">
        <f t="shared" si="8"/>
        <v>3307.3450786307349</v>
      </c>
      <c r="J14" s="12">
        <f t="shared" si="1"/>
        <v>3186.8182578477504</v>
      </c>
      <c r="K14" s="13">
        <f t="shared" si="9"/>
        <v>120.52682078298449</v>
      </c>
      <c r="L14" s="7"/>
      <c r="M14" s="11">
        <f t="shared" si="10"/>
        <v>397120.01332552166</v>
      </c>
      <c r="N14" s="13">
        <f t="shared" si="11"/>
        <v>4142.0371239424585</v>
      </c>
      <c r="O14" s="12">
        <f t="shared" si="2"/>
        <v>3166.6907533858439</v>
      </c>
      <c r="P14" s="20">
        <f t="shared" si="4"/>
        <v>975.3463705566146</v>
      </c>
    </row>
    <row r="15" spans="1:16" ht="20.149999999999999" customHeight="1" x14ac:dyDescent="0.35">
      <c r="A15" s="9">
        <v>5</v>
      </c>
      <c r="B15" s="10">
        <v>41730</v>
      </c>
      <c r="C15" s="11">
        <f t="shared" si="5"/>
        <v>396190.47619047621</v>
      </c>
      <c r="D15" s="11">
        <f t="shared" si="0"/>
        <v>3159.2784937371107</v>
      </c>
      <c r="E15" s="20">
        <f t="shared" si="6"/>
        <v>952.38095238095241</v>
      </c>
      <c r="F15" s="13">
        <f t="shared" si="3"/>
        <v>4111.659446118063</v>
      </c>
      <c r="G15" s="7"/>
      <c r="H15" s="11">
        <f t="shared" si="7"/>
        <v>399523.58357091906</v>
      </c>
      <c r="I15" s="20">
        <f t="shared" si="8"/>
        <v>3307.3450786307349</v>
      </c>
      <c r="J15" s="12">
        <f t="shared" si="1"/>
        <v>3185.8571600533774</v>
      </c>
      <c r="K15" s="13">
        <f t="shared" si="9"/>
        <v>121.4879185773575</v>
      </c>
      <c r="L15" s="7"/>
      <c r="M15" s="11">
        <f t="shared" si="10"/>
        <v>396144.66695496504</v>
      </c>
      <c r="N15" s="13">
        <f t="shared" si="11"/>
        <v>4142.0371239424585</v>
      </c>
      <c r="O15" s="12">
        <f t="shared" si="2"/>
        <v>3158.9132044602038</v>
      </c>
      <c r="P15" s="20">
        <f t="shared" si="4"/>
        <v>983.12391948225468</v>
      </c>
    </row>
    <row r="16" spans="1:16" ht="20.149999999999999" customHeight="1" x14ac:dyDescent="0.35">
      <c r="A16" s="9">
        <v>6</v>
      </c>
      <c r="B16" s="10">
        <v>41760</v>
      </c>
      <c r="C16" s="11">
        <f t="shared" si="5"/>
        <v>395238.09523809527</v>
      </c>
      <c r="D16" s="11">
        <f t="shared" si="0"/>
        <v>3151.6840742810118</v>
      </c>
      <c r="E16" s="20">
        <f t="shared" si="6"/>
        <v>952.38095238095241</v>
      </c>
      <c r="F16" s="13">
        <f t="shared" si="3"/>
        <v>4104.0650266619641</v>
      </c>
      <c r="G16" s="7"/>
      <c r="H16" s="11">
        <f t="shared" si="7"/>
        <v>399402.09565234173</v>
      </c>
      <c r="I16" s="20">
        <f t="shared" si="8"/>
        <v>3307.3450786307349</v>
      </c>
      <c r="J16" s="12">
        <f t="shared" si="1"/>
        <v>3184.8883983302267</v>
      </c>
      <c r="K16" s="13">
        <f t="shared" si="9"/>
        <v>122.4566803005082</v>
      </c>
      <c r="L16" s="7"/>
      <c r="M16" s="11">
        <f t="shared" si="10"/>
        <v>395161.54303548281</v>
      </c>
      <c r="N16" s="13">
        <f t="shared" si="11"/>
        <v>4142.0371239424585</v>
      </c>
      <c r="O16" s="12">
        <f t="shared" si="2"/>
        <v>3151.0736362672383</v>
      </c>
      <c r="P16" s="20">
        <f t="shared" si="4"/>
        <v>990.96348767522022</v>
      </c>
    </row>
    <row r="17" spans="1:16" ht="20.149999999999999" customHeight="1" x14ac:dyDescent="0.35">
      <c r="A17" s="9">
        <v>7</v>
      </c>
      <c r="B17" s="10">
        <v>41791</v>
      </c>
      <c r="C17" s="11">
        <f t="shared" si="5"/>
        <v>394285.71428571432</v>
      </c>
      <c r="D17" s="11">
        <f t="shared" si="0"/>
        <v>3144.0896548249129</v>
      </c>
      <c r="E17" s="20">
        <f t="shared" si="6"/>
        <v>952.38095238095241</v>
      </c>
      <c r="F17" s="13">
        <f t="shared" si="3"/>
        <v>4096.4706072058652</v>
      </c>
      <c r="G17" s="7"/>
      <c r="H17" s="11">
        <f t="shared" si="7"/>
        <v>399279.6389720412</v>
      </c>
      <c r="I17" s="20">
        <f t="shared" si="8"/>
        <v>3307.3450786307349</v>
      </c>
      <c r="J17" s="12">
        <f t="shared" si="1"/>
        <v>3183.9119115650528</v>
      </c>
      <c r="K17" s="13">
        <f t="shared" si="9"/>
        <v>123.43316706568203</v>
      </c>
      <c r="L17" s="7"/>
      <c r="M17" s="11">
        <f t="shared" si="10"/>
        <v>394170.57954780757</v>
      </c>
      <c r="N17" s="13">
        <f t="shared" si="11"/>
        <v>4142.0371239424585</v>
      </c>
      <c r="O17" s="12">
        <f t="shared" si="2"/>
        <v>3143.1715542565998</v>
      </c>
      <c r="P17" s="20">
        <f t="shared" si="4"/>
        <v>998.86556968585865</v>
      </c>
    </row>
    <row r="18" spans="1:16" ht="20.149999999999999" customHeight="1" x14ac:dyDescent="0.35">
      <c r="A18" s="9">
        <v>8</v>
      </c>
      <c r="B18" s="10">
        <v>41821</v>
      </c>
      <c r="C18" s="11">
        <f t="shared" si="5"/>
        <v>393333.33333333337</v>
      </c>
      <c r="D18" s="11">
        <f t="shared" si="0"/>
        <v>3136.4952353688141</v>
      </c>
      <c r="E18" s="20">
        <f t="shared" si="6"/>
        <v>952.38095238095241</v>
      </c>
      <c r="F18" s="13">
        <f t="shared" si="3"/>
        <v>4088.8761877497664</v>
      </c>
      <c r="G18" s="7"/>
      <c r="H18" s="11">
        <f t="shared" si="7"/>
        <v>399156.20580497553</v>
      </c>
      <c r="I18" s="20">
        <f t="shared" si="8"/>
        <v>3307.3450786307349</v>
      </c>
      <c r="J18" s="12">
        <f t="shared" si="1"/>
        <v>3182.9276381572868</v>
      </c>
      <c r="K18" s="13">
        <f t="shared" si="9"/>
        <v>124.4174404734481</v>
      </c>
      <c r="L18" s="7"/>
      <c r="M18" s="11">
        <f t="shared" si="10"/>
        <v>393171.7139781217</v>
      </c>
      <c r="N18" s="13">
        <f t="shared" si="11"/>
        <v>4142.0371239424585</v>
      </c>
      <c r="O18" s="12">
        <f t="shared" si="2"/>
        <v>3135.2064599343275</v>
      </c>
      <c r="P18" s="20">
        <f t="shared" si="4"/>
        <v>1006.830664008131</v>
      </c>
    </row>
    <row r="19" spans="1:16" ht="20.149999999999999" customHeight="1" x14ac:dyDescent="0.35">
      <c r="A19" s="9">
        <v>9</v>
      </c>
      <c r="B19" s="10">
        <v>41852</v>
      </c>
      <c r="C19" s="11">
        <f t="shared" si="5"/>
        <v>392380.95238095243</v>
      </c>
      <c r="D19" s="11">
        <f t="shared" si="0"/>
        <v>3128.9008159127156</v>
      </c>
      <c r="E19" s="20">
        <f t="shared" si="6"/>
        <v>952.38095238095241</v>
      </c>
      <c r="F19" s="13">
        <f t="shared" si="3"/>
        <v>4081.2817682936679</v>
      </c>
      <c r="G19" s="7"/>
      <c r="H19" s="11">
        <f t="shared" si="7"/>
        <v>399031.78836450208</v>
      </c>
      <c r="I19" s="20">
        <f t="shared" si="8"/>
        <v>3307.3450786307349</v>
      </c>
      <c r="J19" s="12">
        <f t="shared" si="1"/>
        <v>3181.9355160151467</v>
      </c>
      <c r="K19" s="13">
        <f t="shared" si="9"/>
        <v>125.40956261558813</v>
      </c>
      <c r="L19" s="7"/>
      <c r="M19" s="11">
        <f t="shared" si="10"/>
        <v>392164.88331411354</v>
      </c>
      <c r="N19" s="13">
        <f t="shared" si="11"/>
        <v>4142.0371239424585</v>
      </c>
      <c r="O19" s="12">
        <f t="shared" si="2"/>
        <v>3127.1778508314001</v>
      </c>
      <c r="P19" s="20">
        <f t="shared" si="4"/>
        <v>1014.8592731110584</v>
      </c>
    </row>
    <row r="20" spans="1:16" ht="20.149999999999999" customHeight="1" x14ac:dyDescent="0.35">
      <c r="A20" s="9">
        <v>10</v>
      </c>
      <c r="B20" s="10">
        <v>41883</v>
      </c>
      <c r="C20" s="11">
        <f t="shared" si="5"/>
        <v>391428.57142857148</v>
      </c>
      <c r="D20" s="11">
        <f t="shared" si="0"/>
        <v>3121.3063964566168</v>
      </c>
      <c r="E20" s="20">
        <f t="shared" si="6"/>
        <v>952.38095238095241</v>
      </c>
      <c r="F20" s="13">
        <f t="shared" si="3"/>
        <v>4073.6873488375691</v>
      </c>
      <c r="G20" s="7"/>
      <c r="H20" s="11">
        <f t="shared" si="7"/>
        <v>398906.37880188652</v>
      </c>
      <c r="I20" s="20">
        <f t="shared" si="8"/>
        <v>3307.3450786307349</v>
      </c>
      <c r="J20" s="12">
        <f t="shared" si="1"/>
        <v>3180.935482551723</v>
      </c>
      <c r="K20" s="13">
        <f t="shared" si="9"/>
        <v>126.40959607901186</v>
      </c>
      <c r="L20" s="7"/>
      <c r="M20" s="11">
        <f t="shared" si="10"/>
        <v>391150.0240410025</v>
      </c>
      <c r="N20" s="13">
        <f t="shared" si="11"/>
        <v>4142.0371239424585</v>
      </c>
      <c r="O20" s="12">
        <f t="shared" si="2"/>
        <v>3119.0852204720372</v>
      </c>
      <c r="P20" s="20">
        <f t="shared" si="4"/>
        <v>1022.9519034704213</v>
      </c>
    </row>
    <row r="21" spans="1:16" ht="20.149999999999999" customHeight="1" x14ac:dyDescent="0.35">
      <c r="A21" s="9">
        <v>11</v>
      </c>
      <c r="B21" s="10">
        <v>41913</v>
      </c>
      <c r="C21" s="11">
        <f t="shared" si="5"/>
        <v>390476.19047619053</v>
      </c>
      <c r="D21" s="11">
        <f t="shared" si="0"/>
        <v>3113.7119770005179</v>
      </c>
      <c r="E21" s="20">
        <f t="shared" si="6"/>
        <v>952.38095238095241</v>
      </c>
      <c r="F21" s="13">
        <f t="shared" si="3"/>
        <v>4066.0929293814702</v>
      </c>
      <c r="G21" s="7"/>
      <c r="H21" s="11">
        <f t="shared" si="7"/>
        <v>398779.96920580749</v>
      </c>
      <c r="I21" s="20">
        <f t="shared" si="8"/>
        <v>3307.3450786307349</v>
      </c>
      <c r="J21" s="12">
        <f t="shared" si="1"/>
        <v>3179.9274746810274</v>
      </c>
      <c r="K21" s="13">
        <f t="shared" si="9"/>
        <v>127.41760394970743</v>
      </c>
      <c r="L21" s="7"/>
      <c r="M21" s="11">
        <f t="shared" si="10"/>
        <v>390127.07213753206</v>
      </c>
      <c r="N21" s="13">
        <f t="shared" si="11"/>
        <v>4142.0371239424585</v>
      </c>
      <c r="O21" s="12">
        <f t="shared" si="2"/>
        <v>3110.9280583417499</v>
      </c>
      <c r="P21" s="20">
        <f t="shared" si="4"/>
        <v>1031.1090656007086</v>
      </c>
    </row>
    <row r="22" spans="1:16" ht="20.149999999999999" customHeight="1" x14ac:dyDescent="0.35">
      <c r="A22" s="9">
        <v>12</v>
      </c>
      <c r="B22" s="10">
        <v>41944</v>
      </c>
      <c r="C22" s="11">
        <f t="shared" si="5"/>
        <v>389523.80952380958</v>
      </c>
      <c r="D22" s="11">
        <f t="shared" si="0"/>
        <v>3106.117557544419</v>
      </c>
      <c r="E22" s="20">
        <f t="shared" si="6"/>
        <v>952.38095238095241</v>
      </c>
      <c r="F22" s="13">
        <f t="shared" si="3"/>
        <v>4058.4985099253713</v>
      </c>
      <c r="G22" s="7"/>
      <c r="H22" s="11">
        <f t="shared" si="7"/>
        <v>398652.55160185776</v>
      </c>
      <c r="I22" s="20">
        <f t="shared" si="8"/>
        <v>3307.3450786307349</v>
      </c>
      <c r="J22" s="12">
        <f t="shared" si="1"/>
        <v>3178.9114288140181</v>
      </c>
      <c r="K22" s="13">
        <f t="shared" si="9"/>
        <v>128.43364981671675</v>
      </c>
      <c r="L22" s="7"/>
      <c r="M22" s="11">
        <f t="shared" si="10"/>
        <v>389095.96307193133</v>
      </c>
      <c r="N22" s="13">
        <f t="shared" si="11"/>
        <v>4142.0371239424585</v>
      </c>
      <c r="O22" s="12">
        <f t="shared" si="2"/>
        <v>3102.7058498551337</v>
      </c>
      <c r="P22" s="20">
        <f t="shared" si="4"/>
        <v>1039.3312740873248</v>
      </c>
    </row>
    <row r="23" spans="1:16" ht="20.149999999999999" customHeight="1" x14ac:dyDescent="0.35">
      <c r="A23" s="9">
        <v>13</v>
      </c>
      <c r="B23" s="10">
        <v>41974</v>
      </c>
      <c r="C23" s="11">
        <f t="shared" si="5"/>
        <v>388571.42857142864</v>
      </c>
      <c r="D23" s="11">
        <f t="shared" si="0"/>
        <v>3098.5231380883206</v>
      </c>
      <c r="E23" s="20">
        <f t="shared" si="6"/>
        <v>952.38095238095241</v>
      </c>
      <c r="F23" s="13">
        <f t="shared" si="3"/>
        <v>4050.9040904692729</v>
      </c>
      <c r="G23" s="7"/>
      <c r="H23" s="11">
        <f t="shared" si="7"/>
        <v>398524.11795204104</v>
      </c>
      <c r="I23" s="20">
        <f t="shared" si="8"/>
        <v>3307.3450786307349</v>
      </c>
      <c r="J23" s="12">
        <f t="shared" si="1"/>
        <v>3177.887280854583</v>
      </c>
      <c r="K23" s="13">
        <f t="shared" si="9"/>
        <v>129.45779777615189</v>
      </c>
      <c r="L23" s="7"/>
      <c r="M23" s="11">
        <f t="shared" si="10"/>
        <v>388056.63179784402</v>
      </c>
      <c r="N23" s="13">
        <f>M23*($C$7+((1/($C$5*12-A22))))</f>
        <v>4045.5372719063612</v>
      </c>
      <c r="O23" s="12">
        <f t="shared" si="2"/>
        <v>3094.4180763234099</v>
      </c>
      <c r="P23" s="20">
        <f t="shared" si="4"/>
        <v>951.11919558295131</v>
      </c>
    </row>
    <row r="24" spans="1:16" ht="20.149999999999999" customHeight="1" x14ac:dyDescent="0.35">
      <c r="A24" s="9">
        <v>14</v>
      </c>
      <c r="B24" s="10">
        <v>42005</v>
      </c>
      <c r="C24" s="11">
        <f t="shared" si="5"/>
        <v>387619.04761904769</v>
      </c>
      <c r="D24" s="11">
        <f t="shared" si="0"/>
        <v>3090.9287186322217</v>
      </c>
      <c r="E24" s="20">
        <f t="shared" si="6"/>
        <v>952.38095238095241</v>
      </c>
      <c r="F24" s="13">
        <f t="shared" si="3"/>
        <v>4043.309671013174</v>
      </c>
      <c r="G24" s="7"/>
      <c r="H24" s="11">
        <f t="shared" si="7"/>
        <v>398394.66015426489</v>
      </c>
      <c r="I24" s="20">
        <f t="shared" si="8"/>
        <v>3307.3450786307349</v>
      </c>
      <c r="J24" s="12">
        <f t="shared" si="1"/>
        <v>3176.8549661954994</v>
      </c>
      <c r="K24" s="13">
        <f t="shared" si="9"/>
        <v>130.49011243523546</v>
      </c>
      <c r="L24" s="7"/>
      <c r="M24" s="11">
        <f t="shared" si="10"/>
        <v>387105.51260226109</v>
      </c>
      <c r="N24" s="13">
        <f t="shared" si="11"/>
        <v>4045.5372719063612</v>
      </c>
      <c r="O24" s="12">
        <f t="shared" si="2"/>
        <v>3086.8337182932059</v>
      </c>
      <c r="P24" s="20">
        <f t="shared" si="4"/>
        <v>958.70355361315524</v>
      </c>
    </row>
    <row r="25" spans="1:16" ht="20.149999999999999" customHeight="1" x14ac:dyDescent="0.35">
      <c r="A25" s="9">
        <v>15</v>
      </c>
      <c r="B25" s="10">
        <v>42036</v>
      </c>
      <c r="C25" s="11">
        <f t="shared" si="5"/>
        <v>386666.66666666674</v>
      </c>
      <c r="D25" s="11">
        <f t="shared" si="0"/>
        <v>3083.3342991761228</v>
      </c>
      <c r="E25" s="20">
        <f t="shared" si="6"/>
        <v>952.38095238095241</v>
      </c>
      <c r="F25" s="13">
        <f t="shared" si="3"/>
        <v>4035.7152515570751</v>
      </c>
      <c r="G25" s="7"/>
      <c r="H25" s="11">
        <f t="shared" si="7"/>
        <v>398264.17004182964</v>
      </c>
      <c r="I25" s="20">
        <f t="shared" si="8"/>
        <v>3307.3450786307349</v>
      </c>
      <c r="J25" s="12">
        <f t="shared" si="1"/>
        <v>3175.814419714357</v>
      </c>
      <c r="K25" s="13">
        <f t="shared" si="9"/>
        <v>131.53065891637789</v>
      </c>
      <c r="L25" s="7"/>
      <c r="M25" s="11">
        <f t="shared" si="10"/>
        <v>386146.80904864793</v>
      </c>
      <c r="N25" s="13">
        <f t="shared" si="11"/>
        <v>4045.5372719063612</v>
      </c>
      <c r="O25" s="12">
        <f t="shared" si="2"/>
        <v>3079.1888815270054</v>
      </c>
      <c r="P25" s="20">
        <f t="shared" si="4"/>
        <v>966.34839037935581</v>
      </c>
    </row>
    <row r="26" spans="1:16" ht="20.149999999999999" customHeight="1" x14ac:dyDescent="0.35">
      <c r="A26" s="9">
        <v>16</v>
      </c>
      <c r="B26" s="10">
        <v>42064</v>
      </c>
      <c r="C26" s="11">
        <f t="shared" si="5"/>
        <v>385714.2857142858</v>
      </c>
      <c r="D26" s="11">
        <f t="shared" si="0"/>
        <v>3075.739879720024</v>
      </c>
      <c r="E26" s="20">
        <f t="shared" si="6"/>
        <v>952.38095238095241</v>
      </c>
      <c r="F26" s="13">
        <f t="shared" si="3"/>
        <v>4028.1208321009763</v>
      </c>
      <c r="G26" s="7"/>
      <c r="H26" s="11">
        <f t="shared" si="7"/>
        <v>398132.63938291324</v>
      </c>
      <c r="I26" s="20">
        <f t="shared" si="8"/>
        <v>3307.3450786307349</v>
      </c>
      <c r="J26" s="12">
        <f t="shared" si="1"/>
        <v>3174.7655757694515</v>
      </c>
      <c r="K26" s="13">
        <f t="shared" si="9"/>
        <v>132.57950286128334</v>
      </c>
      <c r="L26" s="7"/>
      <c r="M26" s="11">
        <f t="shared" si="10"/>
        <v>385180.4606582686</v>
      </c>
      <c r="N26" s="13">
        <f t="shared" si="11"/>
        <v>4045.5372719063612</v>
      </c>
      <c r="O26" s="12">
        <f t="shared" si="2"/>
        <v>3071.4830837588756</v>
      </c>
      <c r="P26" s="20">
        <f t="shared" si="4"/>
        <v>974.05418814748555</v>
      </c>
    </row>
    <row r="27" spans="1:16" ht="20.149999999999999" customHeight="1" x14ac:dyDescent="0.35">
      <c r="A27" s="9">
        <v>17</v>
      </c>
      <c r="B27" s="10">
        <v>42095</v>
      </c>
      <c r="C27" s="11">
        <f t="shared" si="5"/>
        <v>384761.90476190485</v>
      </c>
      <c r="D27" s="11">
        <f t="shared" si="0"/>
        <v>3068.1454602639251</v>
      </c>
      <c r="E27" s="20">
        <f t="shared" si="6"/>
        <v>952.38095238095241</v>
      </c>
      <c r="F27" s="13">
        <f t="shared" si="3"/>
        <v>4020.5264126448774</v>
      </c>
      <c r="G27" s="7"/>
      <c r="H27" s="11">
        <f t="shared" si="7"/>
        <v>398000.05988005194</v>
      </c>
      <c r="I27" s="20">
        <f t="shared" si="8"/>
        <v>3307.3450786307349</v>
      </c>
      <c r="J27" s="12">
        <f t="shared" si="1"/>
        <v>3173.708368195641</v>
      </c>
      <c r="K27" s="13">
        <f t="shared" si="9"/>
        <v>133.63671043509385</v>
      </c>
      <c r="L27" s="7"/>
      <c r="M27" s="11">
        <f t="shared" si="10"/>
        <v>384206.40647012112</v>
      </c>
      <c r="N27" s="13">
        <f t="shared" si="11"/>
        <v>4045.5372719063612</v>
      </c>
      <c r="O27" s="12">
        <f t="shared" si="2"/>
        <v>3063.7158388772255</v>
      </c>
      <c r="P27" s="20">
        <f t="shared" si="4"/>
        <v>981.82143302913573</v>
      </c>
    </row>
    <row r="28" spans="1:16" ht="20.149999999999999" customHeight="1" x14ac:dyDescent="0.35">
      <c r="A28" s="9">
        <v>18</v>
      </c>
      <c r="B28" s="10">
        <v>42125</v>
      </c>
      <c r="C28" s="11">
        <f t="shared" si="5"/>
        <v>383809.5238095239</v>
      </c>
      <c r="D28" s="11">
        <f t="shared" si="0"/>
        <v>3060.5510408078267</v>
      </c>
      <c r="E28" s="20">
        <f t="shared" si="6"/>
        <v>952.38095238095241</v>
      </c>
      <c r="F28" s="13">
        <f t="shared" si="3"/>
        <v>4012.931993188779</v>
      </c>
      <c r="G28" s="7"/>
      <c r="H28" s="11">
        <f t="shared" si="7"/>
        <v>397866.42316961684</v>
      </c>
      <c r="I28" s="20">
        <f t="shared" si="8"/>
        <v>3307.3450786307349</v>
      </c>
      <c r="J28" s="12">
        <f t="shared" si="1"/>
        <v>3172.6427303001751</v>
      </c>
      <c r="K28" s="13">
        <f t="shared" si="9"/>
        <v>134.70234833055974</v>
      </c>
      <c r="L28" s="7"/>
      <c r="M28" s="11">
        <f t="shared" si="10"/>
        <v>383224.58503709198</v>
      </c>
      <c r="N28" s="13">
        <f t="shared" si="11"/>
        <v>4045.5372719063612</v>
      </c>
      <c r="O28" s="12">
        <f t="shared" si="2"/>
        <v>3055.8866568941439</v>
      </c>
      <c r="P28" s="20">
        <f t="shared" si="4"/>
        <v>989.65061501221726</v>
      </c>
    </row>
    <row r="29" spans="1:16" ht="20.149999999999999" customHeight="1" x14ac:dyDescent="0.35">
      <c r="A29" s="9">
        <v>19</v>
      </c>
      <c r="B29" s="10">
        <v>42156</v>
      </c>
      <c r="C29" s="11">
        <f t="shared" si="5"/>
        <v>382857.14285714296</v>
      </c>
      <c r="D29" s="11">
        <f t="shared" si="0"/>
        <v>3052.9566213517278</v>
      </c>
      <c r="E29" s="20">
        <f t="shared" si="6"/>
        <v>952.38095238095241</v>
      </c>
      <c r="F29" s="13">
        <f t="shared" si="3"/>
        <v>4005.3375737326801</v>
      </c>
      <c r="G29" s="7"/>
      <c r="H29" s="11">
        <f t="shared" si="7"/>
        <v>397731.72082128626</v>
      </c>
      <c r="I29" s="20">
        <f t="shared" si="8"/>
        <v>3307.3450786307349</v>
      </c>
      <c r="J29" s="12">
        <f t="shared" si="1"/>
        <v>3171.5685948584837</v>
      </c>
      <c r="K29" s="13">
        <f t="shared" si="9"/>
        <v>135.77648377225114</v>
      </c>
      <c r="L29" s="7"/>
      <c r="M29" s="11">
        <f t="shared" si="10"/>
        <v>382234.93442207976</v>
      </c>
      <c r="N29" s="13">
        <f t="shared" si="11"/>
        <v>4045.5372719063612</v>
      </c>
      <c r="O29" s="12">
        <f t="shared" si="2"/>
        <v>3047.9950439144854</v>
      </c>
      <c r="P29" s="20">
        <f t="shared" si="4"/>
        <v>997.54222799187573</v>
      </c>
    </row>
    <row r="30" spans="1:16" ht="20.149999999999999" customHeight="1" x14ac:dyDescent="0.35">
      <c r="A30" s="9">
        <v>20</v>
      </c>
      <c r="B30" s="10">
        <v>42186</v>
      </c>
      <c r="C30" s="11">
        <f t="shared" si="5"/>
        <v>381904.76190476201</v>
      </c>
      <c r="D30" s="11">
        <f t="shared" si="0"/>
        <v>3045.3622018956289</v>
      </c>
      <c r="E30" s="20">
        <f t="shared" si="6"/>
        <v>952.38095238095241</v>
      </c>
      <c r="F30" s="13">
        <f t="shared" si="3"/>
        <v>3997.7431542765812</v>
      </c>
      <c r="G30" s="7"/>
      <c r="H30" s="11">
        <f t="shared" si="7"/>
        <v>397595.944337514</v>
      </c>
      <c r="I30" s="20">
        <f t="shared" si="8"/>
        <v>3307.3450786307349</v>
      </c>
      <c r="J30" s="12">
        <f t="shared" si="1"/>
        <v>3170.485894109941</v>
      </c>
      <c r="K30" s="13">
        <f t="shared" si="9"/>
        <v>136.85918452079386</v>
      </c>
      <c r="L30" s="7"/>
      <c r="M30" s="11">
        <f t="shared" si="10"/>
        <v>381237.39219408791</v>
      </c>
      <c r="N30" s="13">
        <f t="shared" si="11"/>
        <v>4045.5372719063612</v>
      </c>
      <c r="O30" s="12">
        <f t="shared" si="2"/>
        <v>3040.0405021047168</v>
      </c>
      <c r="P30" s="20">
        <f t="shared" si="4"/>
        <v>1005.4967698016444</v>
      </c>
    </row>
    <row r="31" spans="1:16" ht="20.149999999999999" customHeight="1" x14ac:dyDescent="0.35">
      <c r="A31" s="9">
        <v>21</v>
      </c>
      <c r="B31" s="10">
        <v>42217</v>
      </c>
      <c r="C31" s="11">
        <f t="shared" si="5"/>
        <v>380952.38095238106</v>
      </c>
      <c r="D31" s="11">
        <f t="shared" si="0"/>
        <v>3037.76778243953</v>
      </c>
      <c r="E31" s="20">
        <f t="shared" si="6"/>
        <v>952.38095238095241</v>
      </c>
      <c r="F31" s="13">
        <f t="shared" si="3"/>
        <v>3990.1487348204823</v>
      </c>
      <c r="G31" s="7"/>
      <c r="H31" s="11">
        <f t="shared" si="7"/>
        <v>397459.08515299321</v>
      </c>
      <c r="I31" s="20">
        <f t="shared" si="8"/>
        <v>3307.3450786307349</v>
      </c>
      <c r="J31" s="12">
        <f t="shared" si="1"/>
        <v>3169.3945597535871</v>
      </c>
      <c r="K31" s="13">
        <f t="shared" si="9"/>
        <v>137.95051887714772</v>
      </c>
      <c r="L31" s="7"/>
      <c r="M31" s="11">
        <f t="shared" si="10"/>
        <v>380231.89542428625</v>
      </c>
      <c r="N31" s="13">
        <f t="shared" si="11"/>
        <v>4045.5372719063612</v>
      </c>
      <c r="O31" s="12">
        <f t="shared" si="2"/>
        <v>3032.0225296615095</v>
      </c>
      <c r="P31" s="20">
        <f t="shared" si="4"/>
        <v>1013.5147422448517</v>
      </c>
    </row>
    <row r="32" spans="1:16" ht="20.149999999999999" customHeight="1" x14ac:dyDescent="0.35">
      <c r="A32" s="9">
        <v>22</v>
      </c>
      <c r="B32" s="10">
        <v>42248</v>
      </c>
      <c r="C32" s="11">
        <f t="shared" si="5"/>
        <v>380000.00000000012</v>
      </c>
      <c r="D32" s="11">
        <f t="shared" si="0"/>
        <v>3030.1733629834312</v>
      </c>
      <c r="E32" s="20">
        <f t="shared" si="6"/>
        <v>952.38095238095241</v>
      </c>
      <c r="F32" s="13">
        <f t="shared" si="3"/>
        <v>3982.5543153643835</v>
      </c>
      <c r="G32" s="7"/>
      <c r="H32" s="11">
        <f t="shared" si="7"/>
        <v>397321.13463411608</v>
      </c>
      <c r="I32" s="20">
        <f t="shared" si="8"/>
        <v>3307.3450786307349</v>
      </c>
      <c r="J32" s="12">
        <f t="shared" si="1"/>
        <v>3168.2945229438205</v>
      </c>
      <c r="K32" s="13">
        <f t="shared" si="9"/>
        <v>139.05055568691432</v>
      </c>
      <c r="L32" s="7"/>
      <c r="M32" s="11">
        <f t="shared" si="10"/>
        <v>379218.3806820414</v>
      </c>
      <c r="N32" s="13">
        <f t="shared" si="11"/>
        <v>4045.5372719063612</v>
      </c>
      <c r="O32" s="12">
        <f t="shared" si="2"/>
        <v>3023.9406207800844</v>
      </c>
      <c r="P32" s="20">
        <f t="shared" si="4"/>
        <v>1021.5966511262768</v>
      </c>
    </row>
    <row r="33" spans="1:16" ht="20.149999999999999" customHeight="1" x14ac:dyDescent="0.35">
      <c r="A33" s="9">
        <v>23</v>
      </c>
      <c r="B33" s="10">
        <v>42278</v>
      </c>
      <c r="C33" s="11">
        <f t="shared" si="5"/>
        <v>379047.61904761917</v>
      </c>
      <c r="D33" s="11">
        <f t="shared" si="0"/>
        <v>3022.5789435273327</v>
      </c>
      <c r="E33" s="20">
        <f t="shared" si="6"/>
        <v>952.38095238095241</v>
      </c>
      <c r="F33" s="13">
        <f t="shared" si="3"/>
        <v>3974.959895908285</v>
      </c>
      <c r="G33" s="7"/>
      <c r="H33" s="11">
        <f t="shared" si="7"/>
        <v>397182.08407842915</v>
      </c>
      <c r="I33" s="20">
        <f t="shared" si="8"/>
        <v>3307.3450786307349</v>
      </c>
      <c r="J33" s="12">
        <f t="shared" si="1"/>
        <v>3167.1857142860558</v>
      </c>
      <c r="K33" s="13">
        <f t="shared" si="9"/>
        <v>140.15936434467903</v>
      </c>
      <c r="L33" s="7"/>
      <c r="M33" s="11">
        <f t="shared" si="10"/>
        <v>378196.78403091512</v>
      </c>
      <c r="N33" s="13">
        <f t="shared" si="11"/>
        <v>4045.5372719063612</v>
      </c>
      <c r="O33" s="12">
        <f t="shared" si="2"/>
        <v>3015.7942656223058</v>
      </c>
      <c r="P33" s="20">
        <f t="shared" si="4"/>
        <v>1029.7430062840554</v>
      </c>
    </row>
    <row r="34" spans="1:16" ht="20.149999999999999" customHeight="1" x14ac:dyDescent="0.35">
      <c r="A34" s="9">
        <v>24</v>
      </c>
      <c r="B34" s="10">
        <v>42309</v>
      </c>
      <c r="C34" s="11">
        <f t="shared" si="5"/>
        <v>378095.23809523822</v>
      </c>
      <c r="D34" s="11">
        <f t="shared" si="0"/>
        <v>3014.9845240712339</v>
      </c>
      <c r="E34" s="20">
        <f t="shared" si="6"/>
        <v>952.38095238095241</v>
      </c>
      <c r="F34" s="13">
        <f t="shared" si="3"/>
        <v>3967.3654764521862</v>
      </c>
      <c r="G34" s="7"/>
      <c r="H34" s="11">
        <f t="shared" si="7"/>
        <v>397041.92471408448</v>
      </c>
      <c r="I34" s="20">
        <f t="shared" si="8"/>
        <v>3307.3450786307349</v>
      </c>
      <c r="J34" s="12">
        <f t="shared" si="1"/>
        <v>3166.0680638323456</v>
      </c>
      <c r="K34" s="13">
        <f t="shared" si="9"/>
        <v>141.27701479838925</v>
      </c>
      <c r="L34" s="7"/>
      <c r="M34" s="11">
        <f t="shared" si="10"/>
        <v>377167.04102463106</v>
      </c>
      <c r="N34" s="13">
        <f t="shared" si="11"/>
        <v>4045.5372719063612</v>
      </c>
      <c r="O34" s="12">
        <f t="shared" si="2"/>
        <v>3007.5829502845154</v>
      </c>
      <c r="P34" s="20">
        <f t="shared" si="4"/>
        <v>1037.9543216218458</v>
      </c>
    </row>
    <row r="35" spans="1:16" ht="20.149999999999999" customHeight="1" x14ac:dyDescent="0.35">
      <c r="A35" s="9">
        <v>25</v>
      </c>
      <c r="B35" s="10">
        <v>42339</v>
      </c>
      <c r="C35" s="11">
        <f t="shared" si="5"/>
        <v>377142.85714285728</v>
      </c>
      <c r="D35" s="11">
        <f t="shared" si="0"/>
        <v>3007.390104615135</v>
      </c>
      <c r="E35" s="20">
        <f t="shared" si="6"/>
        <v>952.38095238095241</v>
      </c>
      <c r="F35" s="13">
        <f t="shared" si="3"/>
        <v>3959.7710569960873</v>
      </c>
      <c r="G35" s="7"/>
      <c r="H35" s="11">
        <f t="shared" si="7"/>
        <v>396900.64769928611</v>
      </c>
      <c r="I35" s="20">
        <f t="shared" si="8"/>
        <v>3307.3450786307349</v>
      </c>
      <c r="J35" s="12">
        <f t="shared" si="1"/>
        <v>3164.9415010769671</v>
      </c>
      <c r="K35" s="13">
        <f t="shared" si="9"/>
        <v>142.40357755376772</v>
      </c>
      <c r="L35" s="7"/>
      <c r="M35" s="11">
        <f t="shared" si="10"/>
        <v>376129.0867030092</v>
      </c>
      <c r="N35" s="13">
        <f>M35*($C$7+((1/($C$5*12-A34))))</f>
        <v>3949.1270827828153</v>
      </c>
      <c r="O35" s="12">
        <f t="shared" si="2"/>
        <v>2999.3061567651148</v>
      </c>
      <c r="P35" s="20">
        <f t="shared" si="4"/>
        <v>949.82092601770046</v>
      </c>
    </row>
    <row r="36" spans="1:16" ht="20.149999999999999" customHeight="1" x14ac:dyDescent="0.35">
      <c r="A36" s="9">
        <v>26</v>
      </c>
      <c r="B36" s="10">
        <v>42370</v>
      </c>
      <c r="C36" s="11">
        <f t="shared" si="5"/>
        <v>376190.47619047633</v>
      </c>
      <c r="D36" s="11">
        <f t="shared" si="0"/>
        <v>2999.7956851590361</v>
      </c>
      <c r="E36" s="20">
        <f t="shared" si="6"/>
        <v>952.38095238095241</v>
      </c>
      <c r="F36" s="13">
        <f t="shared" si="3"/>
        <v>3952.1766375399884</v>
      </c>
      <c r="G36" s="7"/>
      <c r="H36" s="11">
        <f t="shared" si="7"/>
        <v>396758.24412173236</v>
      </c>
      <c r="I36" s="20">
        <f t="shared" si="8"/>
        <v>3307.3450786307349</v>
      </c>
      <c r="J36" s="12">
        <f t="shared" si="1"/>
        <v>3163.8059549519753</v>
      </c>
      <c r="K36" s="13">
        <f t="shared" si="9"/>
        <v>143.53912367875955</v>
      </c>
      <c r="L36" s="7"/>
      <c r="M36" s="11">
        <f t="shared" si="10"/>
        <v>375179.26577699149</v>
      </c>
      <c r="N36" s="13">
        <f t="shared" si="11"/>
        <v>3949.1270827828153</v>
      </c>
      <c r="O36" s="12">
        <f t="shared" si="2"/>
        <v>2991.7321513187385</v>
      </c>
      <c r="P36" s="20">
        <f t="shared" si="4"/>
        <v>957.39493146407676</v>
      </c>
    </row>
    <row r="37" spans="1:16" ht="20.149999999999999" customHeight="1" x14ac:dyDescent="0.35">
      <c r="A37" s="9">
        <v>27</v>
      </c>
      <c r="B37" s="10">
        <v>42401</v>
      </c>
      <c r="C37" s="11">
        <f t="shared" si="5"/>
        <v>375238.09523809538</v>
      </c>
      <c r="D37" s="11">
        <f t="shared" si="0"/>
        <v>2992.2012657029377</v>
      </c>
      <c r="E37" s="20">
        <f t="shared" si="6"/>
        <v>952.38095238095241</v>
      </c>
      <c r="F37" s="13">
        <f t="shared" si="3"/>
        <v>3944.58221808389</v>
      </c>
      <c r="G37" s="7"/>
      <c r="H37" s="11">
        <f t="shared" si="7"/>
        <v>396614.70499805361</v>
      </c>
      <c r="I37" s="20">
        <f t="shared" si="8"/>
        <v>3307.3450786307349</v>
      </c>
      <c r="J37" s="12">
        <f t="shared" si="1"/>
        <v>3162.6613538227193</v>
      </c>
      <c r="K37" s="13">
        <f t="shared" si="9"/>
        <v>144.68372480801554</v>
      </c>
      <c r="L37" s="7"/>
      <c r="M37" s="11">
        <f t="shared" si="10"/>
        <v>374221.87084552745</v>
      </c>
      <c r="N37" s="13">
        <f t="shared" si="11"/>
        <v>3949.1270827828153</v>
      </c>
      <c r="O37" s="12">
        <f t="shared" si="2"/>
        <v>2984.0977496893233</v>
      </c>
      <c r="P37" s="20">
        <f t="shared" si="4"/>
        <v>965.02933309349191</v>
      </c>
    </row>
    <row r="38" spans="1:16" ht="20.149999999999999" customHeight="1" x14ac:dyDescent="0.35">
      <c r="A38" s="9">
        <v>28</v>
      </c>
      <c r="B38" s="10">
        <v>42430</v>
      </c>
      <c r="C38" s="11">
        <f t="shared" si="5"/>
        <v>374285.71428571444</v>
      </c>
      <c r="D38" s="11">
        <f t="shared" si="0"/>
        <v>2984.6068462468388</v>
      </c>
      <c r="E38" s="20">
        <f t="shared" si="6"/>
        <v>952.38095238095241</v>
      </c>
      <c r="F38" s="13">
        <f t="shared" si="3"/>
        <v>3936.9877986277911</v>
      </c>
      <c r="G38" s="7"/>
      <c r="H38" s="11">
        <f t="shared" si="7"/>
        <v>396470.02127324557</v>
      </c>
      <c r="I38" s="20">
        <f t="shared" si="8"/>
        <v>3307.3450786307349</v>
      </c>
      <c r="J38" s="12">
        <f t="shared" si="1"/>
        <v>3161.507625483323</v>
      </c>
      <c r="K38" s="13">
        <f t="shared" si="9"/>
        <v>145.83745314741191</v>
      </c>
      <c r="L38" s="7"/>
      <c r="M38" s="11">
        <f t="shared" si="10"/>
        <v>373256.84151243395</v>
      </c>
      <c r="N38" s="13">
        <f t="shared" si="11"/>
        <v>3949.1270827828153</v>
      </c>
      <c r="O38" s="12">
        <f t="shared" si="2"/>
        <v>2976.4024702692245</v>
      </c>
      <c r="P38" s="20">
        <f t="shared" si="4"/>
        <v>972.72461251359073</v>
      </c>
    </row>
    <row r="39" spans="1:16" ht="20.149999999999999" customHeight="1" x14ac:dyDescent="0.35">
      <c r="A39" s="9">
        <v>29</v>
      </c>
      <c r="B39" s="10">
        <v>42461</v>
      </c>
      <c r="C39" s="11">
        <f t="shared" si="5"/>
        <v>373333.33333333349</v>
      </c>
      <c r="D39" s="11">
        <f t="shared" si="0"/>
        <v>2977.0124267907399</v>
      </c>
      <c r="E39" s="20">
        <f t="shared" si="6"/>
        <v>952.38095238095241</v>
      </c>
      <c r="F39" s="13">
        <f t="shared" si="3"/>
        <v>3929.3933791716922</v>
      </c>
      <c r="G39" s="7"/>
      <c r="H39" s="11">
        <f t="shared" si="7"/>
        <v>396324.18382009817</v>
      </c>
      <c r="I39" s="20">
        <f t="shared" si="8"/>
        <v>3307.3450786307349</v>
      </c>
      <c r="J39" s="12">
        <f t="shared" si="1"/>
        <v>3160.3446971521321</v>
      </c>
      <c r="K39" s="13">
        <f t="shared" si="9"/>
        <v>147.00038147860278</v>
      </c>
      <c r="L39" s="7"/>
      <c r="M39" s="11">
        <f t="shared" si="10"/>
        <v>372284.11689992034</v>
      </c>
      <c r="N39" s="13">
        <f t="shared" si="11"/>
        <v>3949.1270827828153</v>
      </c>
      <c r="O39" s="12">
        <f t="shared" si="2"/>
        <v>2968.6458276103899</v>
      </c>
      <c r="P39" s="20">
        <f t="shared" si="4"/>
        <v>980.48125517242534</v>
      </c>
    </row>
    <row r="40" spans="1:16" ht="20.149999999999999" customHeight="1" x14ac:dyDescent="0.35">
      <c r="A40" s="9">
        <v>30</v>
      </c>
      <c r="B40" s="10">
        <v>42491</v>
      </c>
      <c r="C40" s="11">
        <f t="shared" si="5"/>
        <v>372380.95238095254</v>
      </c>
      <c r="D40" s="11">
        <f t="shared" si="0"/>
        <v>2969.4180073346411</v>
      </c>
      <c r="E40" s="20">
        <f t="shared" si="6"/>
        <v>952.38095238095241</v>
      </c>
      <c r="F40" s="13">
        <f t="shared" si="3"/>
        <v>3921.7989597155934</v>
      </c>
      <c r="G40" s="7"/>
      <c r="H40" s="11">
        <f t="shared" si="7"/>
        <v>396177.1834386196</v>
      </c>
      <c r="I40" s="20">
        <f t="shared" si="8"/>
        <v>3307.3450786307349</v>
      </c>
      <c r="J40" s="12">
        <f t="shared" si="1"/>
        <v>3159.1724954671195</v>
      </c>
      <c r="K40" s="13">
        <f t="shared" si="9"/>
        <v>148.1725831636154</v>
      </c>
      <c r="L40" s="7"/>
      <c r="M40" s="11">
        <f t="shared" si="10"/>
        <v>371303.63564474793</v>
      </c>
      <c r="N40" s="13">
        <f t="shared" si="11"/>
        <v>3949.1270827828153</v>
      </c>
      <c r="O40" s="12">
        <f t="shared" si="2"/>
        <v>2960.8273323937374</v>
      </c>
      <c r="P40" s="20">
        <f t="shared" si="4"/>
        <v>988.29975038907787</v>
      </c>
    </row>
    <row r="41" spans="1:16" ht="20.149999999999999" customHeight="1" x14ac:dyDescent="0.35">
      <c r="A41" s="9">
        <v>31</v>
      </c>
      <c r="B41" s="10">
        <v>42522</v>
      </c>
      <c r="C41" s="11">
        <f t="shared" si="5"/>
        <v>371428.57142857159</v>
      </c>
      <c r="D41" s="11">
        <f t="shared" si="0"/>
        <v>2961.8235878785422</v>
      </c>
      <c r="E41" s="20">
        <f t="shared" si="6"/>
        <v>952.38095238095241</v>
      </c>
      <c r="F41" s="13">
        <f t="shared" si="3"/>
        <v>3914.2045402594945</v>
      </c>
      <c r="G41" s="7"/>
      <c r="H41" s="11">
        <f t="shared" si="7"/>
        <v>396029.010855456</v>
      </c>
      <c r="I41" s="20">
        <f t="shared" si="8"/>
        <v>3307.3450786307349</v>
      </c>
      <c r="J41" s="12">
        <f t="shared" si="1"/>
        <v>3157.9909464812595</v>
      </c>
      <c r="K41" s="13">
        <f t="shared" si="9"/>
        <v>149.35413214947539</v>
      </c>
      <c r="L41" s="7"/>
      <c r="M41" s="11">
        <f t="shared" si="10"/>
        <v>370315.33589435887</v>
      </c>
      <c r="N41" s="13">
        <f t="shared" si="11"/>
        <v>3949.1270827828153</v>
      </c>
      <c r="O41" s="12">
        <f t="shared" si="2"/>
        <v>2952.9464913982843</v>
      </c>
      <c r="P41" s="20">
        <f t="shared" si="4"/>
        <v>996.180591384531</v>
      </c>
    </row>
    <row r="42" spans="1:16" ht="20.149999999999999" customHeight="1" x14ac:dyDescent="0.35">
      <c r="A42" s="9">
        <v>32</v>
      </c>
      <c r="B42" s="10">
        <v>42552</v>
      </c>
      <c r="C42" s="11">
        <f t="shared" si="5"/>
        <v>370476.19047619065</v>
      </c>
      <c r="D42" s="11">
        <f t="shared" si="0"/>
        <v>2954.2291684224438</v>
      </c>
      <c r="E42" s="20">
        <f t="shared" si="6"/>
        <v>952.38095238095241</v>
      </c>
      <c r="F42" s="13">
        <f t="shared" si="3"/>
        <v>3906.6101208033961</v>
      </c>
      <c r="G42" s="7"/>
      <c r="H42" s="11">
        <f t="shared" si="7"/>
        <v>395879.65672330651</v>
      </c>
      <c r="I42" s="20">
        <f t="shared" si="8"/>
        <v>3307.3450786307349</v>
      </c>
      <c r="J42" s="12">
        <f t="shared" si="1"/>
        <v>3156.7999756578624</v>
      </c>
      <c r="K42" s="13">
        <f t="shared" si="9"/>
        <v>150.54510297287243</v>
      </c>
      <c r="L42" s="7"/>
      <c r="M42" s="11">
        <f t="shared" si="10"/>
        <v>369319.15530297434</v>
      </c>
      <c r="N42" s="13">
        <f t="shared" si="11"/>
        <v>3949.1270827828153</v>
      </c>
      <c r="O42" s="12">
        <f t="shared" si="2"/>
        <v>2945.0028074700358</v>
      </c>
      <c r="P42" s="20">
        <f t="shared" si="4"/>
        <v>1004.1242753127794</v>
      </c>
    </row>
    <row r="43" spans="1:16" ht="20.149999999999999" customHeight="1" x14ac:dyDescent="0.35">
      <c r="A43" s="9">
        <v>33</v>
      </c>
      <c r="B43" s="10">
        <v>42583</v>
      </c>
      <c r="C43" s="11">
        <f t="shared" si="5"/>
        <v>369523.8095238097</v>
      </c>
      <c r="D43" s="11">
        <f t="shared" si="0"/>
        <v>2946.6347489663449</v>
      </c>
      <c r="E43" s="20">
        <f t="shared" si="6"/>
        <v>952.38095238095241</v>
      </c>
      <c r="F43" s="13">
        <f t="shared" si="3"/>
        <v>3899.0157013472972</v>
      </c>
      <c r="G43" s="7"/>
      <c r="H43" s="11">
        <f t="shared" si="7"/>
        <v>395729.11162033363</v>
      </c>
      <c r="I43" s="20">
        <f t="shared" si="8"/>
        <v>3307.3450786307349</v>
      </c>
      <c r="J43" s="12">
        <f t="shared" si="1"/>
        <v>3155.599507865873</v>
      </c>
      <c r="K43" s="13">
        <f t="shared" si="9"/>
        <v>151.7455707648619</v>
      </c>
      <c r="L43" s="7"/>
      <c r="M43" s="11">
        <f t="shared" si="10"/>
        <v>368315.03102766158</v>
      </c>
      <c r="N43" s="13">
        <f t="shared" si="11"/>
        <v>3949.1270827828153</v>
      </c>
      <c r="O43" s="12">
        <f t="shared" si="2"/>
        <v>2936.9957794906204</v>
      </c>
      <c r="P43" s="20">
        <f t="shared" si="4"/>
        <v>1012.1313032921948</v>
      </c>
    </row>
    <row r="44" spans="1:16" ht="20.149999999999999" customHeight="1" x14ac:dyDescent="0.35">
      <c r="A44" s="9">
        <v>34</v>
      </c>
      <c r="B44" s="10">
        <v>42614</v>
      </c>
      <c r="C44" s="11">
        <f t="shared" si="5"/>
        <v>368571.42857142875</v>
      </c>
      <c r="D44" s="11">
        <f t="shared" si="0"/>
        <v>2939.040329510246</v>
      </c>
      <c r="E44" s="20">
        <f t="shared" si="6"/>
        <v>952.38095238095241</v>
      </c>
      <c r="F44" s="13">
        <f t="shared" si="3"/>
        <v>3891.4212818911983</v>
      </c>
      <c r="G44" s="7"/>
      <c r="H44" s="11">
        <f t="shared" si="7"/>
        <v>395577.36604956875</v>
      </c>
      <c r="I44" s="20">
        <f t="shared" si="8"/>
        <v>3307.3450786307349</v>
      </c>
      <c r="J44" s="12">
        <f t="shared" si="1"/>
        <v>3154.3894673751297</v>
      </c>
      <c r="K44" s="13">
        <f t="shared" si="9"/>
        <v>152.95561125560516</v>
      </c>
      <c r="L44" s="7"/>
      <c r="M44" s="11">
        <f t="shared" si="10"/>
        <v>367302.8997243694</v>
      </c>
      <c r="N44" s="13">
        <f t="shared" si="11"/>
        <v>3949.1270827828153</v>
      </c>
      <c r="O44" s="12">
        <f t="shared" si="2"/>
        <v>2928.9249023456796</v>
      </c>
      <c r="P44" s="20">
        <f t="shared" si="4"/>
        <v>1020.2021804371357</v>
      </c>
    </row>
    <row r="45" spans="1:16" ht="20.149999999999999" customHeight="1" x14ac:dyDescent="0.35">
      <c r="A45" s="9">
        <v>35</v>
      </c>
      <c r="B45" s="10">
        <v>42644</v>
      </c>
      <c r="C45" s="11">
        <f t="shared" si="5"/>
        <v>367619.04761904781</v>
      </c>
      <c r="D45" s="11">
        <f t="shared" si="0"/>
        <v>2931.4459100541471</v>
      </c>
      <c r="E45" s="20">
        <f t="shared" si="6"/>
        <v>952.38095238095241</v>
      </c>
      <c r="F45" s="13">
        <f t="shared" si="3"/>
        <v>3883.8268624350994</v>
      </c>
      <c r="G45" s="7"/>
      <c r="H45" s="11">
        <f t="shared" si="7"/>
        <v>395424.41043831315</v>
      </c>
      <c r="I45" s="20">
        <f t="shared" si="8"/>
        <v>3307.3450786307349</v>
      </c>
      <c r="J45" s="12">
        <f t="shared" si="1"/>
        <v>3153.1697778515886</v>
      </c>
      <c r="K45" s="13">
        <f t="shared" si="9"/>
        <v>154.17530077914626</v>
      </c>
      <c r="L45" s="7"/>
      <c r="M45" s="11">
        <f t="shared" si="10"/>
        <v>366282.69754393224</v>
      </c>
      <c r="N45" s="13">
        <f t="shared" si="11"/>
        <v>3949.1270827828153</v>
      </c>
      <c r="O45" s="12">
        <f t="shared" si="2"/>
        <v>2920.7896668929998</v>
      </c>
      <c r="P45" s="20">
        <f t="shared" si="4"/>
        <v>1028.3374158898155</v>
      </c>
    </row>
    <row r="46" spans="1:16" ht="20.149999999999999" customHeight="1" x14ac:dyDescent="0.35">
      <c r="A46" s="9">
        <v>36</v>
      </c>
      <c r="B46" s="10">
        <v>42675</v>
      </c>
      <c r="C46" s="11">
        <f t="shared" si="5"/>
        <v>366666.66666666686</v>
      </c>
      <c r="D46" s="11">
        <f t="shared" si="0"/>
        <v>2923.8514905980483</v>
      </c>
      <c r="E46" s="20">
        <f t="shared" si="6"/>
        <v>952.38095238095241</v>
      </c>
      <c r="F46" s="13">
        <f t="shared" si="3"/>
        <v>3876.2324429790006</v>
      </c>
      <c r="G46" s="7"/>
      <c r="H46" s="11">
        <f t="shared" si="7"/>
        <v>395270.23513753398</v>
      </c>
      <c r="I46" s="20">
        <f t="shared" si="8"/>
        <v>3307.3450786307349</v>
      </c>
      <c r="J46" s="12">
        <f t="shared" si="1"/>
        <v>3151.9403623525068</v>
      </c>
      <c r="K46" s="13">
        <f t="shared" si="9"/>
        <v>155.40471627822808</v>
      </c>
      <c r="L46" s="7"/>
      <c r="M46" s="11">
        <f t="shared" si="10"/>
        <v>365254.3601280424</v>
      </c>
      <c r="N46" s="13">
        <f t="shared" si="11"/>
        <v>3949.1270827828153</v>
      </c>
      <c r="O46" s="12">
        <f t="shared" si="2"/>
        <v>2912.5895599303981</v>
      </c>
      <c r="P46" s="20">
        <f t="shared" si="4"/>
        <v>1036.5375228524172</v>
      </c>
    </row>
    <row r="47" spans="1:16" ht="20.149999999999999" customHeight="1" x14ac:dyDescent="0.35">
      <c r="A47" s="9">
        <v>37</v>
      </c>
      <c r="B47" s="10">
        <v>42705</v>
      </c>
      <c r="C47" s="11">
        <f t="shared" si="5"/>
        <v>365714.28571428591</v>
      </c>
      <c r="D47" s="11">
        <f t="shared" si="0"/>
        <v>2916.2570711419498</v>
      </c>
      <c r="E47" s="20">
        <f t="shared" si="6"/>
        <v>952.38095238095241</v>
      </c>
      <c r="F47" s="13">
        <f t="shared" si="3"/>
        <v>3868.6380235229021</v>
      </c>
      <c r="G47" s="7"/>
      <c r="H47" s="11">
        <f t="shared" si="7"/>
        <v>395114.83042125573</v>
      </c>
      <c r="I47" s="20">
        <f t="shared" si="8"/>
        <v>3307.3450786307349</v>
      </c>
      <c r="J47" s="12">
        <f t="shared" si="1"/>
        <v>3150.7011433215903</v>
      </c>
      <c r="K47" s="13">
        <f t="shared" si="9"/>
        <v>156.64393530914458</v>
      </c>
      <c r="L47" s="7"/>
      <c r="M47" s="11">
        <f t="shared" si="10"/>
        <v>364217.82260518998</v>
      </c>
      <c r="N47" s="13">
        <f>M47*($C$7+((1/($C$5*12-A46))))</f>
        <v>3852.8079771976936</v>
      </c>
      <c r="O47" s="12">
        <f t="shared" si="2"/>
        <v>2904.3240641633447</v>
      </c>
      <c r="P47" s="20">
        <f t="shared" si="4"/>
        <v>948.48391303434892</v>
      </c>
    </row>
    <row r="48" spans="1:16" ht="20.149999999999999" customHeight="1" x14ac:dyDescent="0.35">
      <c r="A48" s="9">
        <v>38</v>
      </c>
      <c r="B48" s="10">
        <v>42736</v>
      </c>
      <c r="C48" s="11">
        <f t="shared" si="5"/>
        <v>364761.90476190497</v>
      </c>
      <c r="D48" s="11">
        <f t="shared" si="0"/>
        <v>2908.662651685851</v>
      </c>
      <c r="E48" s="20">
        <f t="shared" si="6"/>
        <v>952.38095238095241</v>
      </c>
      <c r="F48" s="13">
        <f t="shared" si="3"/>
        <v>3861.0436040668033</v>
      </c>
      <c r="G48" s="7"/>
      <c r="H48" s="11">
        <f t="shared" si="7"/>
        <v>394958.18648594659</v>
      </c>
      <c r="I48" s="20">
        <f t="shared" si="8"/>
        <v>3307.3450786307349</v>
      </c>
      <c r="J48" s="12">
        <f t="shared" si="1"/>
        <v>3149.4520425840992</v>
      </c>
      <c r="K48" s="13">
        <f t="shared" si="9"/>
        <v>157.89303604663564</v>
      </c>
      <c r="L48" s="7"/>
      <c r="M48" s="11">
        <f t="shared" si="10"/>
        <v>363269.33869215561</v>
      </c>
      <c r="N48" s="13">
        <f t="shared" si="11"/>
        <v>3852.8079771976936</v>
      </c>
      <c r="O48" s="12">
        <f t="shared" si="2"/>
        <v>2896.7607202462527</v>
      </c>
      <c r="P48" s="20">
        <f t="shared" si="4"/>
        <v>956.04725695144089</v>
      </c>
    </row>
    <row r="49" spans="1:16" ht="20.149999999999999" customHeight="1" x14ac:dyDescent="0.35">
      <c r="A49" s="9">
        <v>39</v>
      </c>
      <c r="B49" s="10">
        <v>42767</v>
      </c>
      <c r="C49" s="11">
        <f t="shared" si="5"/>
        <v>363809.52380952402</v>
      </c>
      <c r="D49" s="11">
        <f t="shared" si="0"/>
        <v>2901.0682322297521</v>
      </c>
      <c r="E49" s="20">
        <f t="shared" si="6"/>
        <v>952.38095238095241</v>
      </c>
      <c r="F49" s="13">
        <f t="shared" si="3"/>
        <v>3853.4491846107044</v>
      </c>
      <c r="G49" s="7"/>
      <c r="H49" s="11">
        <f t="shared" si="7"/>
        <v>394800.29344989994</v>
      </c>
      <c r="I49" s="20">
        <f t="shared" si="8"/>
        <v>3307.3450786307349</v>
      </c>
      <c r="J49" s="12">
        <f t="shared" si="1"/>
        <v>3148.1929813419169</v>
      </c>
      <c r="K49" s="13">
        <f t="shared" si="9"/>
        <v>159.15209728881791</v>
      </c>
      <c r="L49" s="7"/>
      <c r="M49" s="11">
        <f t="shared" si="10"/>
        <v>362313.29143520416</v>
      </c>
      <c r="N49" s="13">
        <f t="shared" si="11"/>
        <v>3852.8079771976936</v>
      </c>
      <c r="O49" s="12">
        <f t="shared" si="2"/>
        <v>2889.1370651626535</v>
      </c>
      <c r="P49" s="20">
        <f t="shared" si="4"/>
        <v>963.67091203504015</v>
      </c>
    </row>
    <row r="50" spans="1:16" ht="20.149999999999999" customHeight="1" x14ac:dyDescent="0.35">
      <c r="A50" s="9">
        <v>40</v>
      </c>
      <c r="B50" s="10">
        <v>42795</v>
      </c>
      <c r="C50" s="11">
        <f t="shared" si="5"/>
        <v>362857.14285714307</v>
      </c>
      <c r="D50" s="11">
        <f t="shared" si="0"/>
        <v>2893.4738127736532</v>
      </c>
      <c r="E50" s="20">
        <f t="shared" si="6"/>
        <v>952.38095238095241</v>
      </c>
      <c r="F50" s="13">
        <f t="shared" si="3"/>
        <v>3845.8547651546055</v>
      </c>
      <c r="G50" s="7"/>
      <c r="H50" s="11">
        <f t="shared" si="7"/>
        <v>394641.14135261113</v>
      </c>
      <c r="I50" s="20">
        <f t="shared" si="8"/>
        <v>3307.3450786307349</v>
      </c>
      <c r="J50" s="12">
        <f t="shared" si="1"/>
        <v>3146.9238801685815</v>
      </c>
      <c r="K50" s="13">
        <f t="shared" si="9"/>
        <v>160.42119846215337</v>
      </c>
      <c r="L50" s="7"/>
      <c r="M50" s="11">
        <f t="shared" si="10"/>
        <v>361349.62052316911</v>
      </c>
      <c r="N50" s="13">
        <f t="shared" si="11"/>
        <v>3852.8079771976936</v>
      </c>
      <c r="O50" s="12">
        <f t="shared" si="2"/>
        <v>2881.4526179828363</v>
      </c>
      <c r="P50" s="20">
        <f t="shared" si="4"/>
        <v>971.35535921485734</v>
      </c>
    </row>
    <row r="51" spans="1:16" ht="20.149999999999999" customHeight="1" x14ac:dyDescent="0.35">
      <c r="A51" s="9">
        <v>41</v>
      </c>
      <c r="B51" s="10">
        <v>42826</v>
      </c>
      <c r="C51" s="11">
        <f t="shared" si="5"/>
        <v>361904.76190476213</v>
      </c>
      <c r="D51" s="11">
        <f t="shared" si="0"/>
        <v>2885.8793933175543</v>
      </c>
      <c r="E51" s="20">
        <f t="shared" si="6"/>
        <v>952.38095238095241</v>
      </c>
      <c r="F51" s="13">
        <f t="shared" si="3"/>
        <v>3838.2603456985066</v>
      </c>
      <c r="G51" s="7"/>
      <c r="H51" s="11">
        <f t="shared" si="7"/>
        <v>394480.72015414899</v>
      </c>
      <c r="I51" s="20">
        <f t="shared" si="8"/>
        <v>3307.3450786307349</v>
      </c>
      <c r="J51" s="12">
        <f t="shared" si="1"/>
        <v>3145.6446590042715</v>
      </c>
      <c r="K51" s="13">
        <f t="shared" si="9"/>
        <v>161.70041962646337</v>
      </c>
      <c r="L51" s="7"/>
      <c r="M51" s="11">
        <f t="shared" si="10"/>
        <v>360378.26516395423</v>
      </c>
      <c r="N51" s="13">
        <f t="shared" si="11"/>
        <v>3852.8079771976936</v>
      </c>
      <c r="O51" s="12">
        <f t="shared" si="2"/>
        <v>2873.7068939420883</v>
      </c>
      <c r="P51" s="20">
        <f t="shared" si="4"/>
        <v>979.10108325560532</v>
      </c>
    </row>
    <row r="52" spans="1:16" ht="20.149999999999999" customHeight="1" x14ac:dyDescent="0.35">
      <c r="A52" s="9">
        <v>42</v>
      </c>
      <c r="B52" s="10">
        <v>42856</v>
      </c>
      <c r="C52" s="11">
        <f t="shared" si="5"/>
        <v>360952.38095238118</v>
      </c>
      <c r="D52" s="11">
        <f t="shared" si="0"/>
        <v>2878.2849738614559</v>
      </c>
      <c r="E52" s="20">
        <f t="shared" si="6"/>
        <v>952.38095238095241</v>
      </c>
      <c r="F52" s="13">
        <f t="shared" si="3"/>
        <v>3830.6659262424082</v>
      </c>
      <c r="G52" s="7"/>
      <c r="H52" s="11">
        <f t="shared" si="7"/>
        <v>394319.0197345225</v>
      </c>
      <c r="I52" s="20">
        <f t="shared" si="8"/>
        <v>3307.3450786307349</v>
      </c>
      <c r="J52" s="12">
        <f t="shared" si="1"/>
        <v>3144.3552371507571</v>
      </c>
      <c r="K52" s="13">
        <f t="shared" si="9"/>
        <v>162.98984147997771</v>
      </c>
      <c r="L52" s="7"/>
      <c r="M52" s="11">
        <f t="shared" si="10"/>
        <v>359399.16408069863</v>
      </c>
      <c r="N52" s="13">
        <f t="shared" si="11"/>
        <v>3852.8079771976936</v>
      </c>
      <c r="O52" s="12">
        <f t="shared" si="2"/>
        <v>2865.8994044101164</v>
      </c>
      <c r="P52" s="20">
        <f t="shared" si="4"/>
        <v>986.90857278757721</v>
      </c>
    </row>
    <row r="53" spans="1:16" ht="20.149999999999999" customHeight="1" x14ac:dyDescent="0.35">
      <c r="A53" s="9">
        <v>43</v>
      </c>
      <c r="B53" s="10">
        <v>42887</v>
      </c>
      <c r="C53" s="11">
        <f t="shared" si="5"/>
        <v>360000.00000000023</v>
      </c>
      <c r="D53" s="11">
        <f t="shared" si="0"/>
        <v>2870.690554405357</v>
      </c>
      <c r="E53" s="20">
        <f t="shared" si="6"/>
        <v>952.38095238095241</v>
      </c>
      <c r="F53" s="13">
        <f t="shared" si="3"/>
        <v>3823.0715067863093</v>
      </c>
      <c r="G53" s="7"/>
      <c r="H53" s="11">
        <f t="shared" si="7"/>
        <v>394156.02989304252</v>
      </c>
      <c r="I53" s="20">
        <f t="shared" si="8"/>
        <v>3307.3450786307349</v>
      </c>
      <c r="J53" s="12">
        <f t="shared" si="1"/>
        <v>3143.0555332663112</v>
      </c>
      <c r="K53" s="13">
        <f t="shared" si="9"/>
        <v>164.2895453644237</v>
      </c>
      <c r="L53" s="7"/>
      <c r="M53" s="11">
        <f t="shared" si="10"/>
        <v>358412.25550791103</v>
      </c>
      <c r="N53" s="13">
        <f t="shared" si="11"/>
        <v>3852.8079771976936</v>
      </c>
      <c r="O53" s="12">
        <f t="shared" si="2"/>
        <v>2858.0296568602193</v>
      </c>
      <c r="P53" s="20">
        <f t="shared" si="4"/>
        <v>994.77832033747427</v>
      </c>
    </row>
    <row r="54" spans="1:16" ht="20.149999999999999" customHeight="1" x14ac:dyDescent="0.35">
      <c r="A54" s="9">
        <v>44</v>
      </c>
      <c r="B54" s="10">
        <v>42917</v>
      </c>
      <c r="C54" s="11">
        <f t="shared" si="5"/>
        <v>359047.61904761929</v>
      </c>
      <c r="D54" s="11">
        <f t="shared" si="0"/>
        <v>2863.0961349492582</v>
      </c>
      <c r="E54" s="20">
        <f t="shared" si="6"/>
        <v>952.38095238095241</v>
      </c>
      <c r="F54" s="13">
        <f t="shared" si="3"/>
        <v>3815.4770873302105</v>
      </c>
      <c r="G54" s="7"/>
      <c r="H54" s="11">
        <f t="shared" si="7"/>
        <v>393991.74034767807</v>
      </c>
      <c r="I54" s="20">
        <f t="shared" si="8"/>
        <v>3307.3450786307349</v>
      </c>
      <c r="J54" s="12">
        <f t="shared" si="1"/>
        <v>3141.7454653605741</v>
      </c>
      <c r="K54" s="13">
        <f t="shared" si="9"/>
        <v>165.59961327016072</v>
      </c>
      <c r="L54" s="7"/>
      <c r="M54" s="11">
        <f t="shared" si="10"/>
        <v>357417.47718757356</v>
      </c>
      <c r="N54" s="13">
        <f t="shared" si="11"/>
        <v>3852.8079771976936</v>
      </c>
      <c r="O54" s="12">
        <f t="shared" si="2"/>
        <v>2850.097154838219</v>
      </c>
      <c r="P54" s="20">
        <f t="shared" si="4"/>
        <v>1002.7108223594746</v>
      </c>
    </row>
    <row r="55" spans="1:16" ht="20.149999999999999" customHeight="1" x14ac:dyDescent="0.35">
      <c r="A55" s="9">
        <v>45</v>
      </c>
      <c r="B55" s="10">
        <v>42948</v>
      </c>
      <c r="C55" s="11">
        <f t="shared" si="5"/>
        <v>358095.23809523834</v>
      </c>
      <c r="D55" s="11">
        <f t="shared" si="0"/>
        <v>2855.5017154931593</v>
      </c>
      <c r="E55" s="20">
        <f t="shared" si="6"/>
        <v>952.38095238095241</v>
      </c>
      <c r="F55" s="13">
        <f t="shared" si="3"/>
        <v>3807.8826678741116</v>
      </c>
      <c r="G55" s="7"/>
      <c r="H55" s="11">
        <f t="shared" si="7"/>
        <v>393826.14073440793</v>
      </c>
      <c r="I55" s="20">
        <f t="shared" si="8"/>
        <v>3307.3450786307349</v>
      </c>
      <c r="J55" s="12">
        <f t="shared" si="1"/>
        <v>3140.424950789386</v>
      </c>
      <c r="K55" s="13">
        <f t="shared" si="9"/>
        <v>166.92012784134886</v>
      </c>
      <c r="L55" s="7"/>
      <c r="M55" s="11">
        <f t="shared" si="10"/>
        <v>356414.76636521408</v>
      </c>
      <c r="N55" s="13">
        <f t="shared" si="11"/>
        <v>3852.8079771976936</v>
      </c>
      <c r="O55" s="12">
        <f t="shared" si="2"/>
        <v>2842.1013979311433</v>
      </c>
      <c r="P55" s="20">
        <f t="shared" si="4"/>
        <v>1010.7065792665503</v>
      </c>
    </row>
    <row r="56" spans="1:16" ht="20.149999999999999" customHeight="1" x14ac:dyDescent="0.35">
      <c r="A56" s="9">
        <v>46</v>
      </c>
      <c r="B56" s="10">
        <v>42979</v>
      </c>
      <c r="C56" s="11">
        <f t="shared" si="5"/>
        <v>357142.85714285739</v>
      </c>
      <c r="D56" s="11">
        <f t="shared" si="0"/>
        <v>2847.9072960370609</v>
      </c>
      <c r="E56" s="20">
        <f t="shared" si="6"/>
        <v>952.38095238095241</v>
      </c>
      <c r="F56" s="13">
        <f t="shared" si="3"/>
        <v>3800.2882484180132</v>
      </c>
      <c r="G56" s="7"/>
      <c r="H56" s="11">
        <f t="shared" si="7"/>
        <v>393659.22060656658</v>
      </c>
      <c r="I56" s="20">
        <f t="shared" si="8"/>
        <v>3307.3450786307349</v>
      </c>
      <c r="J56" s="12">
        <f t="shared" si="1"/>
        <v>3139.0939062495686</v>
      </c>
      <c r="K56" s="13">
        <f t="shared" si="9"/>
        <v>168.25117238116627</v>
      </c>
      <c r="L56" s="7"/>
      <c r="M56" s="11">
        <f t="shared" si="10"/>
        <v>355404.05978594755</v>
      </c>
      <c r="N56" s="13">
        <f t="shared" si="11"/>
        <v>3852.8079771976936</v>
      </c>
      <c r="O56" s="12">
        <f t="shared" si="2"/>
        <v>2834.0418817356549</v>
      </c>
      <c r="P56" s="20">
        <f t="shared" si="4"/>
        <v>1018.7660954620387</v>
      </c>
    </row>
    <row r="57" spans="1:16" ht="20.149999999999999" customHeight="1" x14ac:dyDescent="0.35">
      <c r="A57" s="9">
        <v>47</v>
      </c>
      <c r="B57" s="10">
        <v>43009</v>
      </c>
      <c r="C57" s="11">
        <f t="shared" si="5"/>
        <v>356190.47619047645</v>
      </c>
      <c r="D57" s="11">
        <f t="shared" si="0"/>
        <v>2840.312876580962</v>
      </c>
      <c r="E57" s="20">
        <f t="shared" si="6"/>
        <v>952.38095238095241</v>
      </c>
      <c r="F57" s="13">
        <f t="shared" si="3"/>
        <v>3792.6938289619143</v>
      </c>
      <c r="G57" s="7"/>
      <c r="H57" s="11">
        <f t="shared" si="7"/>
        <v>393490.96943418542</v>
      </c>
      <c r="I57" s="20">
        <f t="shared" si="8"/>
        <v>3307.3450786307349</v>
      </c>
      <c r="J57" s="12">
        <f t="shared" si="1"/>
        <v>3137.7522477736734</v>
      </c>
      <c r="K57" s="13">
        <f t="shared" si="9"/>
        <v>169.59283085706147</v>
      </c>
      <c r="L57" s="7"/>
      <c r="M57" s="11">
        <f t="shared" si="10"/>
        <v>354385.29369048553</v>
      </c>
      <c r="N57" s="13">
        <f t="shared" si="11"/>
        <v>3852.8079771976936</v>
      </c>
      <c r="O57" s="12">
        <f t="shared" si="2"/>
        <v>2825.9180978262348</v>
      </c>
      <c r="P57" s="20">
        <f t="shared" si="4"/>
        <v>1026.8898793714588</v>
      </c>
    </row>
    <row r="58" spans="1:16" ht="20.149999999999999" customHeight="1" x14ac:dyDescent="0.35">
      <c r="A58" s="9">
        <v>48</v>
      </c>
      <c r="B58" s="10">
        <v>43040</v>
      </c>
      <c r="C58" s="11">
        <f t="shared" si="5"/>
        <v>355238.0952380955</v>
      </c>
      <c r="D58" s="11">
        <f t="shared" si="0"/>
        <v>2832.7184571248631</v>
      </c>
      <c r="E58" s="20">
        <f t="shared" si="6"/>
        <v>952.38095238095241</v>
      </c>
      <c r="F58" s="13">
        <f t="shared" si="3"/>
        <v>3785.0994095058154</v>
      </c>
      <c r="G58" s="7"/>
      <c r="H58" s="11">
        <f t="shared" si="7"/>
        <v>393321.37660332833</v>
      </c>
      <c r="I58" s="20">
        <f t="shared" si="8"/>
        <v>3307.3450786307349</v>
      </c>
      <c r="J58" s="12">
        <f t="shared" si="1"/>
        <v>3136.3998907246837</v>
      </c>
      <c r="K58" s="13">
        <f t="shared" si="9"/>
        <v>170.94518790605116</v>
      </c>
      <c r="L58" s="7"/>
      <c r="M58" s="11">
        <f t="shared" si="10"/>
        <v>353358.40381111408</v>
      </c>
      <c r="N58" s="13">
        <f t="shared" si="11"/>
        <v>3852.8079771976936</v>
      </c>
      <c r="O58" s="12">
        <f t="shared" si="2"/>
        <v>2817.7295337231067</v>
      </c>
      <c r="P58" s="20">
        <f t="shared" si="4"/>
        <v>1035.0784434745869</v>
      </c>
    </row>
    <row r="59" spans="1:16" ht="20.149999999999999" customHeight="1" x14ac:dyDescent="0.35">
      <c r="A59" s="9">
        <v>49</v>
      </c>
      <c r="B59" s="10">
        <v>43070</v>
      </c>
      <c r="C59" s="11">
        <f t="shared" si="5"/>
        <v>354285.71428571455</v>
      </c>
      <c r="D59" s="11">
        <f t="shared" si="0"/>
        <v>2825.1240376687642</v>
      </c>
      <c r="E59" s="20">
        <f t="shared" si="6"/>
        <v>952.38095238095241</v>
      </c>
      <c r="F59" s="13">
        <f t="shared" si="3"/>
        <v>3777.5049900497165</v>
      </c>
      <c r="G59" s="7"/>
      <c r="H59" s="11">
        <f t="shared" si="7"/>
        <v>393150.4314154223</v>
      </c>
      <c r="I59" s="20">
        <f t="shared" si="8"/>
        <v>3307.3450786307349</v>
      </c>
      <c r="J59" s="12">
        <f t="shared" si="1"/>
        <v>3135.0367497906755</v>
      </c>
      <c r="K59" s="13">
        <f t="shared" si="9"/>
        <v>172.3083288400594</v>
      </c>
      <c r="L59" s="7"/>
      <c r="M59" s="11">
        <f t="shared" si="10"/>
        <v>352323.32536763948</v>
      </c>
      <c r="N59" s="13">
        <f>M59*($C$7+((1/($C$5*12-A58))))</f>
        <v>3756.5813862137793</v>
      </c>
      <c r="O59" s="12">
        <f t="shared" si="2"/>
        <v>2809.4756728599091</v>
      </c>
      <c r="P59" s="20">
        <f t="shared" si="4"/>
        <v>947.10571335387021</v>
      </c>
    </row>
    <row r="60" spans="1:16" ht="20.149999999999999" customHeight="1" x14ac:dyDescent="0.35">
      <c r="A60" s="9">
        <v>50</v>
      </c>
      <c r="B60" s="10">
        <v>43101</v>
      </c>
      <c r="C60" s="11">
        <f t="shared" si="5"/>
        <v>353333.3333333336</v>
      </c>
      <c r="D60" s="11">
        <f t="shared" si="0"/>
        <v>2817.5296182126654</v>
      </c>
      <c r="E60" s="20">
        <f t="shared" si="6"/>
        <v>952.38095238095241</v>
      </c>
      <c r="F60" s="13">
        <f t="shared" si="3"/>
        <v>3769.9105705936176</v>
      </c>
      <c r="G60" s="7"/>
      <c r="H60" s="11">
        <f t="shared" si="7"/>
        <v>392978.12308658223</v>
      </c>
      <c r="I60" s="20">
        <f t="shared" si="8"/>
        <v>3307.3450786307349</v>
      </c>
      <c r="J60" s="12">
        <f t="shared" si="1"/>
        <v>3133.6627389794353</v>
      </c>
      <c r="K60" s="13">
        <f t="shared" si="9"/>
        <v>173.68233965129957</v>
      </c>
      <c r="L60" s="7"/>
      <c r="M60" s="11">
        <f t="shared" si="10"/>
        <v>351376.21965428564</v>
      </c>
      <c r="N60" s="13">
        <f t="shared" si="11"/>
        <v>3756.5813862137793</v>
      </c>
      <c r="O60" s="12">
        <f t="shared" si="2"/>
        <v>2801.9233189006086</v>
      </c>
      <c r="P60" s="20">
        <f t="shared" si="4"/>
        <v>954.6580673131707</v>
      </c>
    </row>
    <row r="61" spans="1:16" ht="20.149999999999999" customHeight="1" x14ac:dyDescent="0.35">
      <c r="A61" s="9">
        <v>51</v>
      </c>
      <c r="B61" s="10">
        <v>43132</v>
      </c>
      <c r="C61" s="11">
        <f t="shared" si="5"/>
        <v>352380.95238095266</v>
      </c>
      <c r="D61" s="11">
        <f t="shared" si="0"/>
        <v>2809.9351987565669</v>
      </c>
      <c r="E61" s="20">
        <f t="shared" si="6"/>
        <v>952.38095238095241</v>
      </c>
      <c r="F61" s="13">
        <f t="shared" si="3"/>
        <v>3762.3161511375192</v>
      </c>
      <c r="G61" s="7"/>
      <c r="H61" s="11">
        <f t="shared" si="7"/>
        <v>392804.44074693095</v>
      </c>
      <c r="I61" s="20">
        <f t="shared" si="8"/>
        <v>3307.3450786307349</v>
      </c>
      <c r="J61" s="12">
        <f t="shared" si="1"/>
        <v>3132.2777716130354</v>
      </c>
      <c r="K61" s="13">
        <f t="shared" si="9"/>
        <v>175.06730701769948</v>
      </c>
      <c r="L61" s="7"/>
      <c r="M61" s="11">
        <f t="shared" si="10"/>
        <v>350421.56158697244</v>
      </c>
      <c r="N61" s="13">
        <f t="shared" si="11"/>
        <v>3756.5813862137793</v>
      </c>
      <c r="O61" s="12">
        <f t="shared" si="2"/>
        <v>2794.3107414102674</v>
      </c>
      <c r="P61" s="20">
        <f t="shared" si="4"/>
        <v>962.27064480351191</v>
      </c>
    </row>
    <row r="62" spans="1:16" ht="20.149999999999999" customHeight="1" x14ac:dyDescent="0.35">
      <c r="A62" s="9">
        <v>52</v>
      </c>
      <c r="B62" s="10">
        <v>43160</v>
      </c>
      <c r="C62" s="11">
        <f t="shared" si="5"/>
        <v>351428.57142857171</v>
      </c>
      <c r="D62" s="11">
        <f t="shared" si="0"/>
        <v>2802.3407793004681</v>
      </c>
      <c r="E62" s="20">
        <f t="shared" si="6"/>
        <v>952.38095238095241</v>
      </c>
      <c r="F62" s="13">
        <f t="shared" si="3"/>
        <v>3754.7217316814204</v>
      </c>
      <c r="G62" s="7"/>
      <c r="H62" s="11">
        <f t="shared" si="7"/>
        <v>392629.37343991327</v>
      </c>
      <c r="I62" s="20">
        <f t="shared" si="8"/>
        <v>3307.3450786307349</v>
      </c>
      <c r="J62" s="12">
        <f t="shared" si="1"/>
        <v>3130.8817603223661</v>
      </c>
      <c r="K62" s="13">
        <f t="shared" si="9"/>
        <v>176.4633183083688</v>
      </c>
      <c r="L62" s="7"/>
      <c r="M62" s="11">
        <f t="shared" si="10"/>
        <v>349459.29094216891</v>
      </c>
      <c r="N62" s="13">
        <f t="shared" si="11"/>
        <v>3756.5813862137793</v>
      </c>
      <c r="O62" s="12">
        <f t="shared" si="2"/>
        <v>2786.6374601579923</v>
      </c>
      <c r="P62" s="20">
        <f t="shared" si="4"/>
        <v>969.94392605578696</v>
      </c>
    </row>
    <row r="63" spans="1:16" ht="20.149999999999999" customHeight="1" x14ac:dyDescent="0.35">
      <c r="A63" s="9">
        <v>53</v>
      </c>
      <c r="B63" s="10">
        <v>43191</v>
      </c>
      <c r="C63" s="11">
        <f t="shared" si="5"/>
        <v>350476.19047619076</v>
      </c>
      <c r="D63" s="11">
        <f t="shared" si="0"/>
        <v>2794.7463598443692</v>
      </c>
      <c r="E63" s="20">
        <f t="shared" si="6"/>
        <v>952.38095238095241</v>
      </c>
      <c r="F63" s="13">
        <f t="shared" si="3"/>
        <v>3747.1273122253215</v>
      </c>
      <c r="G63" s="7"/>
      <c r="H63" s="11">
        <f t="shared" si="7"/>
        <v>392452.91012160492</v>
      </c>
      <c r="I63" s="20">
        <f t="shared" si="8"/>
        <v>3307.3450786307349</v>
      </c>
      <c r="J63" s="12">
        <f t="shared" si="1"/>
        <v>3129.4746170416252</v>
      </c>
      <c r="K63" s="13">
        <f t="shared" si="9"/>
        <v>177.87046158910971</v>
      </c>
      <c r="L63" s="7"/>
      <c r="M63" s="11">
        <f t="shared" si="10"/>
        <v>348489.34701611311</v>
      </c>
      <c r="N63" s="13">
        <f t="shared" si="11"/>
        <v>3756.5813862137793</v>
      </c>
      <c r="O63" s="12">
        <f t="shared" si="2"/>
        <v>2778.9029910834611</v>
      </c>
      <c r="P63" s="20">
        <f t="shared" si="4"/>
        <v>977.67839513031822</v>
      </c>
    </row>
    <row r="64" spans="1:16" ht="20.149999999999999" customHeight="1" x14ac:dyDescent="0.35">
      <c r="A64" s="9">
        <v>54</v>
      </c>
      <c r="B64" s="10">
        <v>43221</v>
      </c>
      <c r="C64" s="11">
        <f t="shared" si="5"/>
        <v>349523.80952380982</v>
      </c>
      <c r="D64" s="11">
        <f t="shared" si="0"/>
        <v>2787.1519403882703</v>
      </c>
      <c r="E64" s="20">
        <f t="shared" si="6"/>
        <v>952.38095238095241</v>
      </c>
      <c r="F64" s="13">
        <f t="shared" si="3"/>
        <v>3739.5328927692226</v>
      </c>
      <c r="G64" s="7"/>
      <c r="H64" s="11">
        <f t="shared" si="7"/>
        <v>392275.03966001578</v>
      </c>
      <c r="I64" s="20">
        <f t="shared" si="8"/>
        <v>3307.3450786307349</v>
      </c>
      <c r="J64" s="12">
        <f t="shared" si="1"/>
        <v>3128.0562530027596</v>
      </c>
      <c r="K64" s="13">
        <f t="shared" si="9"/>
        <v>179.28882562797526</v>
      </c>
      <c r="L64" s="7"/>
      <c r="M64" s="11">
        <f t="shared" si="10"/>
        <v>347511.66862098279</v>
      </c>
      <c r="N64" s="13">
        <f t="shared" si="11"/>
        <v>3756.5813862137793</v>
      </c>
      <c r="O64" s="12">
        <f t="shared" si="2"/>
        <v>2771.1068462663866</v>
      </c>
      <c r="P64" s="20">
        <f t="shared" si="4"/>
        <v>985.47453994739271</v>
      </c>
    </row>
    <row r="65" spans="1:16" ht="20.149999999999999" customHeight="1" x14ac:dyDescent="0.35">
      <c r="A65" s="9">
        <v>55</v>
      </c>
      <c r="B65" s="10">
        <v>43252</v>
      </c>
      <c r="C65" s="11">
        <f t="shared" si="5"/>
        <v>348571.42857142887</v>
      </c>
      <c r="D65" s="11">
        <f t="shared" si="0"/>
        <v>2779.5575209321714</v>
      </c>
      <c r="E65" s="20">
        <f t="shared" si="6"/>
        <v>952.38095238095241</v>
      </c>
      <c r="F65" s="13">
        <f t="shared" si="3"/>
        <v>3731.9384733131237</v>
      </c>
      <c r="G65" s="7"/>
      <c r="H65" s="11">
        <f t="shared" si="7"/>
        <v>392095.75083438779</v>
      </c>
      <c r="I65" s="20">
        <f t="shared" si="8"/>
        <v>3307.3450786307349</v>
      </c>
      <c r="J65" s="12">
        <f t="shared" si="1"/>
        <v>3126.6265787298685</v>
      </c>
      <c r="K65" s="13">
        <f t="shared" si="9"/>
        <v>180.71849990086639</v>
      </c>
      <c r="L65" s="7"/>
      <c r="M65" s="11">
        <f t="shared" si="10"/>
        <v>346526.19408103538</v>
      </c>
      <c r="N65" s="13">
        <f t="shared" si="11"/>
        <v>3756.5813862137793</v>
      </c>
      <c r="O65" s="12">
        <f t="shared" si="2"/>
        <v>2763.2485338957367</v>
      </c>
      <c r="P65" s="20">
        <f t="shared" si="4"/>
        <v>993.33285231804257</v>
      </c>
    </row>
    <row r="66" spans="1:16" ht="20.149999999999999" customHeight="1" x14ac:dyDescent="0.35">
      <c r="A66" s="9">
        <v>56</v>
      </c>
      <c r="B66" s="10">
        <v>43282</v>
      </c>
      <c r="C66" s="11">
        <f t="shared" si="5"/>
        <v>347619.04761904792</v>
      </c>
      <c r="D66" s="11">
        <f t="shared" si="0"/>
        <v>2771.963101476073</v>
      </c>
      <c r="E66" s="20">
        <f t="shared" si="6"/>
        <v>952.38095238095241</v>
      </c>
      <c r="F66" s="13">
        <f t="shared" si="3"/>
        <v>3724.3440538570253</v>
      </c>
      <c r="G66" s="7"/>
      <c r="H66" s="11">
        <f t="shared" si="7"/>
        <v>391915.0323344869</v>
      </c>
      <c r="I66" s="20">
        <f t="shared" si="8"/>
        <v>3307.3450786307349</v>
      </c>
      <c r="J66" s="12">
        <f t="shared" si="1"/>
        <v>3125.1855040335581</v>
      </c>
      <c r="K66" s="13">
        <f t="shared" si="9"/>
        <v>182.15957459717674</v>
      </c>
      <c r="L66" s="7"/>
      <c r="M66" s="11">
        <f t="shared" si="10"/>
        <v>345532.86122871732</v>
      </c>
      <c r="N66" s="13">
        <f t="shared" si="11"/>
        <v>3756.5813862137793</v>
      </c>
      <c r="O66" s="12">
        <f t="shared" si="2"/>
        <v>2755.3275582387087</v>
      </c>
      <c r="P66" s="20">
        <f t="shared" si="4"/>
        <v>1001.2538279750706</v>
      </c>
    </row>
    <row r="67" spans="1:16" ht="20.149999999999999" customHeight="1" x14ac:dyDescent="0.35">
      <c r="A67" s="9">
        <v>57</v>
      </c>
      <c r="B67" s="10">
        <v>43313</v>
      </c>
      <c r="C67" s="11">
        <f t="shared" si="5"/>
        <v>346666.66666666698</v>
      </c>
      <c r="D67" s="11">
        <f t="shared" si="0"/>
        <v>2764.3686820199741</v>
      </c>
      <c r="E67" s="20">
        <f t="shared" si="6"/>
        <v>952.38095238095241</v>
      </c>
      <c r="F67" s="13">
        <f t="shared" si="3"/>
        <v>3716.7496344009264</v>
      </c>
      <c r="G67" s="7"/>
      <c r="H67" s="11">
        <f t="shared" si="7"/>
        <v>391732.87275988969</v>
      </c>
      <c r="I67" s="20">
        <f t="shared" si="8"/>
        <v>3307.3450786307349</v>
      </c>
      <c r="J67" s="12">
        <f t="shared" si="1"/>
        <v>3123.7329380052506</v>
      </c>
      <c r="K67" s="13">
        <f t="shared" si="9"/>
        <v>183.61214062548424</v>
      </c>
      <c r="L67" s="7"/>
      <c r="M67" s="11">
        <f t="shared" si="10"/>
        <v>344531.60740074224</v>
      </c>
      <c r="N67" s="13">
        <f t="shared" si="11"/>
        <v>3756.5813862137793</v>
      </c>
      <c r="O67" s="12">
        <f t="shared" si="2"/>
        <v>2747.3434196094581</v>
      </c>
      <c r="P67" s="20">
        <f t="shared" si="4"/>
        <v>1009.2379666043212</v>
      </c>
    </row>
    <row r="68" spans="1:16" ht="20.149999999999999" customHeight="1" x14ac:dyDescent="0.35">
      <c r="A68" s="9">
        <v>58</v>
      </c>
      <c r="B68" s="10">
        <v>43344</v>
      </c>
      <c r="C68" s="11">
        <f t="shared" si="5"/>
        <v>345714.28571428603</v>
      </c>
      <c r="D68" s="11">
        <f t="shared" si="0"/>
        <v>2756.7742625638753</v>
      </c>
      <c r="E68" s="20">
        <f t="shared" si="6"/>
        <v>952.38095238095241</v>
      </c>
      <c r="F68" s="13">
        <f t="shared" si="3"/>
        <v>3709.1552149448275</v>
      </c>
      <c r="G68" s="7"/>
      <c r="H68" s="11">
        <f t="shared" si="7"/>
        <v>391549.26061926421</v>
      </c>
      <c r="I68" s="20">
        <f t="shared" si="8"/>
        <v>3307.3450786307349</v>
      </c>
      <c r="J68" s="12">
        <f t="shared" si="1"/>
        <v>3122.2687890114512</v>
      </c>
      <c r="K68" s="13">
        <f t="shared" si="9"/>
        <v>185.07628961928367</v>
      </c>
      <c r="L68" s="7"/>
      <c r="M68" s="11">
        <f t="shared" si="10"/>
        <v>343522.36943413795</v>
      </c>
      <c r="N68" s="13">
        <f t="shared" si="11"/>
        <v>3756.5813862137793</v>
      </c>
      <c r="O68" s="12">
        <f t="shared" si="2"/>
        <v>2739.2956143375741</v>
      </c>
      <c r="P68" s="20">
        <f t="shared" si="4"/>
        <v>1017.2857718762052</v>
      </c>
    </row>
    <row r="69" spans="1:16" ht="20.149999999999999" customHeight="1" x14ac:dyDescent="0.35">
      <c r="A69" s="9">
        <v>59</v>
      </c>
      <c r="B69" s="10">
        <v>43374</v>
      </c>
      <c r="C69" s="11">
        <f t="shared" si="5"/>
        <v>344761.90476190508</v>
      </c>
      <c r="D69" s="11">
        <f t="shared" si="0"/>
        <v>2749.1798431077764</v>
      </c>
      <c r="E69" s="20">
        <f t="shared" si="6"/>
        <v>952.38095238095241</v>
      </c>
      <c r="F69" s="13">
        <f t="shared" si="3"/>
        <v>3701.5607954887287</v>
      </c>
      <c r="G69" s="7"/>
      <c r="H69" s="11">
        <f t="shared" si="7"/>
        <v>391364.18432964495</v>
      </c>
      <c r="I69" s="20">
        <f t="shared" si="8"/>
        <v>3307.3450786307349</v>
      </c>
      <c r="J69" s="12">
        <f t="shared" si="1"/>
        <v>3120.792964687967</v>
      </c>
      <c r="K69" s="13">
        <f t="shared" si="9"/>
        <v>186.55211394276785</v>
      </c>
      <c r="L69" s="7"/>
      <c r="M69" s="11">
        <f t="shared" si="10"/>
        <v>342505.08366226172</v>
      </c>
      <c r="N69" s="13">
        <f t="shared" si="11"/>
        <v>3756.5813862137793</v>
      </c>
      <c r="O69" s="12">
        <f t="shared" si="2"/>
        <v>2731.1836347363073</v>
      </c>
      <c r="P69" s="20">
        <f t="shared" si="4"/>
        <v>1025.397751477472</v>
      </c>
    </row>
    <row r="70" spans="1:16" ht="20.149999999999999" customHeight="1" x14ac:dyDescent="0.35">
      <c r="A70" s="9">
        <v>60</v>
      </c>
      <c r="B70" s="10">
        <v>43405</v>
      </c>
      <c r="C70" s="11">
        <f t="shared" si="5"/>
        <v>343809.52380952414</v>
      </c>
      <c r="D70" s="11">
        <f t="shared" si="0"/>
        <v>2741.585423651678</v>
      </c>
      <c r="E70" s="20">
        <f t="shared" si="6"/>
        <v>952.38095238095241</v>
      </c>
      <c r="F70" s="13">
        <f t="shared" si="3"/>
        <v>3693.9663760326303</v>
      </c>
      <c r="G70" s="7"/>
      <c r="H70" s="11">
        <f t="shared" si="7"/>
        <v>391177.63221570221</v>
      </c>
      <c r="I70" s="20">
        <f t="shared" si="8"/>
        <v>3307.3450786307349</v>
      </c>
      <c r="J70" s="12">
        <f t="shared" si="1"/>
        <v>3119.3053719340787</v>
      </c>
      <c r="K70" s="13">
        <f t="shared" si="9"/>
        <v>188.03970669665614</v>
      </c>
      <c r="L70" s="7"/>
      <c r="M70" s="11">
        <f t="shared" si="10"/>
        <v>341479.68591078423</v>
      </c>
      <c r="N70" s="13">
        <f t="shared" si="11"/>
        <v>3756.5813862137793</v>
      </c>
      <c r="O70" s="12">
        <f t="shared" si="2"/>
        <v>2723.0069690705436</v>
      </c>
      <c r="P70" s="20">
        <f t="shared" si="4"/>
        <v>1033.5744171432357</v>
      </c>
    </row>
    <row r="71" spans="1:16" ht="20.149999999999999" customHeight="1" x14ac:dyDescent="0.35">
      <c r="A71" s="9">
        <v>61</v>
      </c>
      <c r="B71" s="10">
        <v>43435</v>
      </c>
      <c r="C71" s="11">
        <f t="shared" si="5"/>
        <v>342857.14285714319</v>
      </c>
      <c r="D71" s="11">
        <f t="shared" si="0"/>
        <v>2733.9910041955791</v>
      </c>
      <c r="E71" s="20">
        <f t="shared" si="6"/>
        <v>952.38095238095241</v>
      </c>
      <c r="F71" s="13">
        <f t="shared" si="3"/>
        <v>3686.3719565765314</v>
      </c>
      <c r="G71" s="7"/>
      <c r="H71" s="11">
        <f t="shared" si="7"/>
        <v>390989.59250900557</v>
      </c>
      <c r="I71" s="20">
        <f t="shared" si="8"/>
        <v>3307.3450786307349</v>
      </c>
      <c r="J71" s="12">
        <f t="shared" si="1"/>
        <v>3117.8059169066696</v>
      </c>
      <c r="K71" s="13">
        <f t="shared" si="9"/>
        <v>189.53916172406525</v>
      </c>
      <c r="L71" s="7"/>
      <c r="M71" s="11">
        <f t="shared" si="10"/>
        <v>340446.11149364099</v>
      </c>
      <c r="N71" s="13">
        <f>M71*($C$7+((1/($C$5*12-A70))))</f>
        <v>3660.4487445624127</v>
      </c>
      <c r="O71" s="12">
        <f t="shared" si="2"/>
        <v>2714.765101524521</v>
      </c>
      <c r="P71" s="20">
        <f t="shared" si="4"/>
        <v>945.68364303789167</v>
      </c>
    </row>
    <row r="72" spans="1:16" ht="20.149999999999999" customHeight="1" x14ac:dyDescent="0.35">
      <c r="A72" s="9">
        <v>62</v>
      </c>
      <c r="B72" s="10">
        <v>43466</v>
      </c>
      <c r="C72" s="11">
        <f t="shared" si="5"/>
        <v>341904.76190476224</v>
      </c>
      <c r="D72" s="11">
        <f t="shared" si="0"/>
        <v>2726.3965847394802</v>
      </c>
      <c r="E72" s="20">
        <f t="shared" si="6"/>
        <v>952.38095238095241</v>
      </c>
      <c r="F72" s="13">
        <f t="shared" si="3"/>
        <v>3678.7775371204325</v>
      </c>
      <c r="G72" s="7"/>
      <c r="H72" s="11">
        <f t="shared" si="7"/>
        <v>390800.05334728153</v>
      </c>
      <c r="I72" s="20">
        <f t="shared" si="8"/>
        <v>3307.3450786307349</v>
      </c>
      <c r="J72" s="12">
        <f t="shared" si="1"/>
        <v>3116.2945050143053</v>
      </c>
      <c r="K72" s="13">
        <f t="shared" si="9"/>
        <v>191.05057361642957</v>
      </c>
      <c r="L72" s="7"/>
      <c r="M72" s="11">
        <f t="shared" si="10"/>
        <v>339500.42785060307</v>
      </c>
      <c r="N72" s="13">
        <f t="shared" si="11"/>
        <v>3660.4487445624127</v>
      </c>
      <c r="O72" s="12">
        <f t="shared" si="2"/>
        <v>2707.2240873536193</v>
      </c>
      <c r="P72" s="20">
        <f t="shared" si="4"/>
        <v>953.22465720879336</v>
      </c>
    </row>
    <row r="73" spans="1:16" ht="20.149999999999999" customHeight="1" x14ac:dyDescent="0.35">
      <c r="A73" s="9">
        <v>63</v>
      </c>
      <c r="B73" s="10">
        <v>43497</v>
      </c>
      <c r="C73" s="11">
        <f t="shared" si="5"/>
        <v>340952.3809523813</v>
      </c>
      <c r="D73" s="11">
        <f t="shared" si="0"/>
        <v>2718.8021652833813</v>
      </c>
      <c r="E73" s="20">
        <f t="shared" si="6"/>
        <v>952.38095238095241</v>
      </c>
      <c r="F73" s="13">
        <f t="shared" si="3"/>
        <v>3671.1831176643336</v>
      </c>
      <c r="G73" s="7"/>
      <c r="H73" s="11">
        <f t="shared" si="7"/>
        <v>390609.00277366512</v>
      </c>
      <c r="I73" s="20">
        <f t="shared" si="8"/>
        <v>3307.3450786307349</v>
      </c>
      <c r="J73" s="12">
        <f t="shared" si="1"/>
        <v>3114.7710409112656</v>
      </c>
      <c r="K73" s="13">
        <f t="shared" si="9"/>
        <v>192.57403771946929</v>
      </c>
      <c r="L73" s="7"/>
      <c r="M73" s="11">
        <f t="shared" si="10"/>
        <v>338547.20319339429</v>
      </c>
      <c r="N73" s="13">
        <f t="shared" si="11"/>
        <v>3660.4487445624127</v>
      </c>
      <c r="O73" s="12">
        <f t="shared" si="2"/>
        <v>2699.6229400767429</v>
      </c>
      <c r="P73" s="20">
        <f t="shared" si="4"/>
        <v>960.82580448566978</v>
      </c>
    </row>
    <row r="74" spans="1:16" ht="20.149999999999999" customHeight="1" x14ac:dyDescent="0.35">
      <c r="A74" s="9">
        <v>64</v>
      </c>
      <c r="B74" s="10">
        <v>43525</v>
      </c>
      <c r="C74" s="11">
        <f t="shared" si="5"/>
        <v>340000.00000000035</v>
      </c>
      <c r="D74" s="11">
        <f t="shared" si="0"/>
        <v>2711.2077458272825</v>
      </c>
      <c r="E74" s="20">
        <f t="shared" si="6"/>
        <v>952.38095238095241</v>
      </c>
      <c r="F74" s="13">
        <f t="shared" si="3"/>
        <v>3663.5886982082347</v>
      </c>
      <c r="G74" s="7"/>
      <c r="H74" s="11">
        <f t="shared" si="7"/>
        <v>390416.42873594566</v>
      </c>
      <c r="I74" s="20">
        <f t="shared" si="8"/>
        <v>3307.3450786307349</v>
      </c>
      <c r="J74" s="12">
        <f t="shared" si="1"/>
        <v>3113.2354284915295</v>
      </c>
      <c r="K74" s="13">
        <f t="shared" si="9"/>
        <v>194.10965013920531</v>
      </c>
      <c r="L74" s="7"/>
      <c r="M74" s="11">
        <f t="shared" si="10"/>
        <v>337586.37738890864</v>
      </c>
      <c r="N74" s="13">
        <f t="shared" si="11"/>
        <v>3660.4487445624127</v>
      </c>
      <c r="O74" s="12">
        <f t="shared" si="2"/>
        <v>2691.9611801840601</v>
      </c>
      <c r="P74" s="20">
        <f t="shared" si="4"/>
        <v>968.48756437835254</v>
      </c>
    </row>
    <row r="75" spans="1:16" ht="20.149999999999999" customHeight="1" x14ac:dyDescent="0.35">
      <c r="A75" s="9">
        <v>65</v>
      </c>
      <c r="B75" s="10">
        <v>43556</v>
      </c>
      <c r="C75" s="11">
        <f t="shared" si="5"/>
        <v>339047.6190476194</v>
      </c>
      <c r="D75" s="11">
        <f t="shared" ref="D75:D138" si="12">+C75*$C$7</f>
        <v>2703.613326371184</v>
      </c>
      <c r="E75" s="20">
        <f t="shared" si="6"/>
        <v>952.38095238095241</v>
      </c>
      <c r="F75" s="13">
        <f t="shared" si="3"/>
        <v>3655.9942787521363</v>
      </c>
      <c r="G75" s="7"/>
      <c r="H75" s="11">
        <f t="shared" si="7"/>
        <v>390222.31908580643</v>
      </c>
      <c r="I75" s="20">
        <f t="shared" si="8"/>
        <v>3307.3450786307349</v>
      </c>
      <c r="J75" s="12">
        <f t="shared" ref="J75:J138" si="13">+H75*$C$7</f>
        <v>3111.6875708827142</v>
      </c>
      <c r="K75" s="13">
        <f t="shared" si="9"/>
        <v>195.65750774802063</v>
      </c>
      <c r="L75" s="7"/>
      <c r="M75" s="11">
        <f t="shared" si="10"/>
        <v>336617.88982453028</v>
      </c>
      <c r="N75" s="13">
        <f t="shared" si="11"/>
        <v>3660.4487445624127</v>
      </c>
      <c r="O75" s="12">
        <f t="shared" ref="O75:O138" si="14">+M75*$C$7</f>
        <v>2684.23832434206</v>
      </c>
      <c r="P75" s="20">
        <f t="shared" si="4"/>
        <v>976.21042022035272</v>
      </c>
    </row>
    <row r="76" spans="1:16" ht="20.149999999999999" customHeight="1" x14ac:dyDescent="0.35">
      <c r="A76" s="9">
        <v>66</v>
      </c>
      <c r="B76" s="10">
        <v>43586</v>
      </c>
      <c r="C76" s="11">
        <f t="shared" si="5"/>
        <v>338095.23809523846</v>
      </c>
      <c r="D76" s="11">
        <f t="shared" si="12"/>
        <v>2696.0189069150852</v>
      </c>
      <c r="E76" s="20">
        <f t="shared" si="6"/>
        <v>952.38095238095241</v>
      </c>
      <c r="F76" s="13">
        <f t="shared" ref="F76:F139" si="15">+D76+E76</f>
        <v>3648.3998592960374</v>
      </c>
      <c r="G76" s="7"/>
      <c r="H76" s="11">
        <f t="shared" si="7"/>
        <v>390026.66157805844</v>
      </c>
      <c r="I76" s="20">
        <f t="shared" si="8"/>
        <v>3307.3450786307349</v>
      </c>
      <c r="J76" s="12">
        <f t="shared" si="13"/>
        <v>3110.1273704399623</v>
      </c>
      <c r="K76" s="13">
        <f t="shared" si="9"/>
        <v>197.21770819077256</v>
      </c>
      <c r="L76" s="7"/>
      <c r="M76" s="11">
        <f t="shared" si="10"/>
        <v>335641.67940430995</v>
      </c>
      <c r="N76" s="13">
        <f t="shared" si="11"/>
        <v>3660.4487445624127</v>
      </c>
      <c r="O76" s="12">
        <f t="shared" si="14"/>
        <v>2676.4538853630638</v>
      </c>
      <c r="P76" s="20">
        <f t="shared" ref="P76:P139" si="16">+N76-O76</f>
        <v>983.99485919934887</v>
      </c>
    </row>
    <row r="77" spans="1:16" ht="20.149999999999999" customHeight="1" x14ac:dyDescent="0.35">
      <c r="A77" s="9">
        <v>67</v>
      </c>
      <c r="B77" s="10">
        <v>43617</v>
      </c>
      <c r="C77" s="11">
        <f t="shared" ref="C77:C140" si="17">IF(C76-E76&lt;=0,0,(C76-E76))</f>
        <v>337142.85714285751</v>
      </c>
      <c r="D77" s="11">
        <f t="shared" si="12"/>
        <v>2688.4244874589863</v>
      </c>
      <c r="E77" s="20">
        <f t="shared" ref="E77:E140" si="18">IF(D77=0,0,E76)</f>
        <v>952.38095238095241</v>
      </c>
      <c r="F77" s="13">
        <f t="shared" si="15"/>
        <v>3640.8054398399386</v>
      </c>
      <c r="G77" s="7"/>
      <c r="H77" s="11">
        <f t="shared" ref="H77:H140" si="19">IF(TRUNC(H76-K76)&lt;=0,0,(H76-K76))</f>
        <v>389829.44386986765</v>
      </c>
      <c r="I77" s="20">
        <f t="shared" ref="I77:I140" si="20">IF(H77&lt;=0,0,I76)</f>
        <v>3307.3450786307349</v>
      </c>
      <c r="J77" s="12">
        <f t="shared" si="13"/>
        <v>3108.5547287397821</v>
      </c>
      <c r="K77" s="13">
        <f t="shared" ref="K77:K140" si="21">+I77-J77</f>
        <v>198.79034989095271</v>
      </c>
      <c r="L77" s="7"/>
      <c r="M77" s="11">
        <f t="shared" ref="M77:M140" si="22">IF(M76-P76&lt;=0,0,(M76-P76))</f>
        <v>334657.68454511062</v>
      </c>
      <c r="N77" s="13">
        <f t="shared" ref="N77:N140" si="23">IF(M77&lt;=0,0,N76)</f>
        <v>3660.4487445624127</v>
      </c>
      <c r="O77" s="12">
        <f t="shared" si="14"/>
        <v>2668.6073721744892</v>
      </c>
      <c r="P77" s="20">
        <f t="shared" si="16"/>
        <v>991.84137238792346</v>
      </c>
    </row>
    <row r="78" spans="1:16" ht="20.149999999999999" customHeight="1" x14ac:dyDescent="0.35">
      <c r="A78" s="9">
        <v>68</v>
      </c>
      <c r="B78" s="10">
        <v>43647</v>
      </c>
      <c r="C78" s="11">
        <f t="shared" si="17"/>
        <v>336190.47619047656</v>
      </c>
      <c r="D78" s="11">
        <f t="shared" si="12"/>
        <v>2680.8300680028874</v>
      </c>
      <c r="E78" s="20">
        <f t="shared" si="18"/>
        <v>952.38095238095241</v>
      </c>
      <c r="F78" s="13">
        <f t="shared" si="15"/>
        <v>3633.2110203838397</v>
      </c>
      <c r="G78" s="7"/>
      <c r="H78" s="11">
        <f t="shared" si="19"/>
        <v>389630.65351997671</v>
      </c>
      <c r="I78" s="20">
        <f t="shared" si="20"/>
        <v>3307.3450786307349</v>
      </c>
      <c r="J78" s="12">
        <f t="shared" si="13"/>
        <v>3106.9695465738409</v>
      </c>
      <c r="K78" s="13">
        <f t="shared" si="21"/>
        <v>200.37553205689392</v>
      </c>
      <c r="L78" s="7"/>
      <c r="M78" s="11">
        <f t="shared" si="22"/>
        <v>333665.84317272267</v>
      </c>
      <c r="N78" s="13">
        <f t="shared" si="23"/>
        <v>3660.4487445624127</v>
      </c>
      <c r="O78" s="12">
        <f t="shared" si="14"/>
        <v>2660.6982897878711</v>
      </c>
      <c r="P78" s="20">
        <f t="shared" si="16"/>
        <v>999.75045477454159</v>
      </c>
    </row>
    <row r="79" spans="1:16" ht="20.149999999999999" customHeight="1" x14ac:dyDescent="0.35">
      <c r="A79" s="9">
        <v>69</v>
      </c>
      <c r="B79" s="10">
        <v>43678</v>
      </c>
      <c r="C79" s="11">
        <f t="shared" si="17"/>
        <v>335238.09523809562</v>
      </c>
      <c r="D79" s="11">
        <f t="shared" si="12"/>
        <v>2673.2356485467885</v>
      </c>
      <c r="E79" s="20">
        <f t="shared" si="18"/>
        <v>952.38095238095241</v>
      </c>
      <c r="F79" s="13">
        <f t="shared" si="15"/>
        <v>3625.6166009277408</v>
      </c>
      <c r="G79" s="7"/>
      <c r="H79" s="11">
        <f t="shared" si="19"/>
        <v>389430.27798791981</v>
      </c>
      <c r="I79" s="20">
        <f t="shared" si="20"/>
        <v>3307.3450786307349</v>
      </c>
      <c r="J79" s="12">
        <f t="shared" si="13"/>
        <v>3105.3717239427028</v>
      </c>
      <c r="K79" s="13">
        <f t="shared" si="21"/>
        <v>201.97335468803203</v>
      </c>
      <c r="L79" s="7"/>
      <c r="M79" s="11">
        <f t="shared" si="22"/>
        <v>332666.09271794814</v>
      </c>
      <c r="N79" s="13">
        <f t="shared" si="23"/>
        <v>3660.4487445624127</v>
      </c>
      <c r="O79" s="12">
        <f t="shared" si="14"/>
        <v>2652.7261392676382</v>
      </c>
      <c r="P79" s="20">
        <f t="shared" si="16"/>
        <v>1007.7226052947744</v>
      </c>
    </row>
    <row r="80" spans="1:16" ht="20.149999999999999" customHeight="1" x14ac:dyDescent="0.35">
      <c r="A80" s="9">
        <v>70</v>
      </c>
      <c r="B80" s="10">
        <v>43709</v>
      </c>
      <c r="C80" s="11">
        <f t="shared" si="17"/>
        <v>334285.71428571467</v>
      </c>
      <c r="D80" s="11">
        <f t="shared" si="12"/>
        <v>2665.6412290906901</v>
      </c>
      <c r="E80" s="20">
        <f t="shared" si="18"/>
        <v>952.38095238095241</v>
      </c>
      <c r="F80" s="13">
        <f t="shared" si="15"/>
        <v>3618.0221814716424</v>
      </c>
      <c r="G80" s="7"/>
      <c r="H80" s="11">
        <f t="shared" si="19"/>
        <v>389228.30463323178</v>
      </c>
      <c r="I80" s="20">
        <f t="shared" si="20"/>
        <v>3307.3450786307349</v>
      </c>
      <c r="J80" s="12">
        <f t="shared" si="13"/>
        <v>3103.7611600495238</v>
      </c>
      <c r="K80" s="13">
        <f t="shared" si="21"/>
        <v>203.58391858121104</v>
      </c>
      <c r="L80" s="7"/>
      <c r="M80" s="11">
        <f t="shared" si="22"/>
        <v>331658.37011265336</v>
      </c>
      <c r="N80" s="13">
        <f t="shared" si="23"/>
        <v>3660.4487445624127</v>
      </c>
      <c r="O80" s="12">
        <f t="shared" si="14"/>
        <v>2644.6904176996372</v>
      </c>
      <c r="P80" s="20">
        <f t="shared" si="16"/>
        <v>1015.7583268627754</v>
      </c>
    </row>
    <row r="81" spans="1:16" ht="20.149999999999999" customHeight="1" x14ac:dyDescent="0.35">
      <c r="A81" s="9">
        <v>71</v>
      </c>
      <c r="B81" s="10">
        <v>43739</v>
      </c>
      <c r="C81" s="11">
        <f t="shared" si="17"/>
        <v>333333.33333333372</v>
      </c>
      <c r="D81" s="11">
        <f t="shared" si="12"/>
        <v>2658.0468096345912</v>
      </c>
      <c r="E81" s="20">
        <f t="shared" si="18"/>
        <v>952.38095238095241</v>
      </c>
      <c r="F81" s="13">
        <f t="shared" si="15"/>
        <v>3610.4277620155435</v>
      </c>
      <c r="G81" s="7"/>
      <c r="H81" s="11">
        <f t="shared" si="19"/>
        <v>389024.72071465058</v>
      </c>
      <c r="I81" s="20">
        <f t="shared" si="20"/>
        <v>3307.3450786307349</v>
      </c>
      <c r="J81" s="12">
        <f t="shared" si="13"/>
        <v>3102.1377532936908</v>
      </c>
      <c r="K81" s="13">
        <f t="shared" si="21"/>
        <v>205.20732533704404</v>
      </c>
      <c r="L81" s="7"/>
      <c r="M81" s="11">
        <f t="shared" si="22"/>
        <v>330642.61178579059</v>
      </c>
      <c r="N81" s="13">
        <f t="shared" si="23"/>
        <v>3660.4487445624127</v>
      </c>
      <c r="O81" s="12">
        <f t="shared" si="14"/>
        <v>2636.590618159405</v>
      </c>
      <c r="P81" s="20">
        <f t="shared" si="16"/>
        <v>1023.8581264030076</v>
      </c>
    </row>
    <row r="82" spans="1:16" ht="20.149999999999999" customHeight="1" x14ac:dyDescent="0.35">
      <c r="A82" s="9">
        <v>72</v>
      </c>
      <c r="B82" s="10">
        <v>43770</v>
      </c>
      <c r="C82" s="11">
        <f t="shared" si="17"/>
        <v>332380.95238095277</v>
      </c>
      <c r="D82" s="11">
        <f t="shared" si="12"/>
        <v>2650.4523901784924</v>
      </c>
      <c r="E82" s="20">
        <f t="shared" si="18"/>
        <v>952.38095238095241</v>
      </c>
      <c r="F82" s="13">
        <f t="shared" si="15"/>
        <v>3602.8333425594446</v>
      </c>
      <c r="G82" s="7"/>
      <c r="H82" s="11">
        <f t="shared" si="19"/>
        <v>388819.51338931354</v>
      </c>
      <c r="I82" s="20">
        <f t="shared" si="20"/>
        <v>3307.3450786307349</v>
      </c>
      <c r="J82" s="12">
        <f t="shared" si="13"/>
        <v>3100.5014012644137</v>
      </c>
      <c r="K82" s="13">
        <f t="shared" si="21"/>
        <v>206.84367736632112</v>
      </c>
      <c r="L82" s="7"/>
      <c r="M82" s="11">
        <f t="shared" si="22"/>
        <v>329618.75365938758</v>
      </c>
      <c r="N82" s="13">
        <f t="shared" si="23"/>
        <v>3660.4487445624127</v>
      </c>
      <c r="O82" s="12">
        <f t="shared" si="14"/>
        <v>2628.426229680193</v>
      </c>
      <c r="P82" s="20">
        <f t="shared" si="16"/>
        <v>1032.0225148822196</v>
      </c>
    </row>
    <row r="83" spans="1:16" ht="20.149999999999999" customHeight="1" x14ac:dyDescent="0.35">
      <c r="A83" s="9">
        <v>73</v>
      </c>
      <c r="B83" s="10">
        <v>43800</v>
      </c>
      <c r="C83" s="11">
        <f t="shared" si="17"/>
        <v>331428.57142857183</v>
      </c>
      <c r="D83" s="11">
        <f t="shared" si="12"/>
        <v>2642.8579707223935</v>
      </c>
      <c r="E83" s="20">
        <f t="shared" si="18"/>
        <v>952.38095238095241</v>
      </c>
      <c r="F83" s="13">
        <f t="shared" si="15"/>
        <v>3595.2389231033458</v>
      </c>
      <c r="G83" s="7"/>
      <c r="H83" s="11">
        <f t="shared" si="19"/>
        <v>388612.66971194721</v>
      </c>
      <c r="I83" s="20">
        <f t="shared" si="20"/>
        <v>3307.3450786307349</v>
      </c>
      <c r="J83" s="12">
        <f t="shared" si="13"/>
        <v>3098.8520007342636</v>
      </c>
      <c r="K83" s="13">
        <f t="shared" si="21"/>
        <v>208.49307789647128</v>
      </c>
      <c r="L83" s="7"/>
      <c r="M83" s="11">
        <f t="shared" si="22"/>
        <v>328586.73114450538</v>
      </c>
      <c r="N83" s="13">
        <f>M83*($C$7+((1/($C$5*12-A82))))</f>
        <v>3564.4114818888511</v>
      </c>
      <c r="O83" s="12">
        <f t="shared" si="14"/>
        <v>2620.1967372207318</v>
      </c>
      <c r="P83" s="20">
        <f t="shared" si="16"/>
        <v>944.21474466811924</v>
      </c>
    </row>
    <row r="84" spans="1:16" ht="20.149999999999999" customHeight="1" x14ac:dyDescent="0.35">
      <c r="A84" s="9">
        <v>74</v>
      </c>
      <c r="B84" s="10">
        <v>43831</v>
      </c>
      <c r="C84" s="11">
        <f t="shared" si="17"/>
        <v>330476.19047619088</v>
      </c>
      <c r="D84" s="11">
        <f t="shared" si="12"/>
        <v>2635.2635512662951</v>
      </c>
      <c r="E84" s="20">
        <f t="shared" si="18"/>
        <v>952.38095238095241</v>
      </c>
      <c r="F84" s="13">
        <f t="shared" si="15"/>
        <v>3587.6445036472473</v>
      </c>
      <c r="G84" s="7"/>
      <c r="H84" s="11">
        <f t="shared" si="19"/>
        <v>388404.17663405073</v>
      </c>
      <c r="I84" s="20">
        <f t="shared" si="20"/>
        <v>3307.3450786307349</v>
      </c>
      <c r="J84" s="12">
        <f t="shared" si="13"/>
        <v>3097.1894476526627</v>
      </c>
      <c r="K84" s="13">
        <f t="shared" si="21"/>
        <v>210.15563097807217</v>
      </c>
      <c r="L84" s="7"/>
      <c r="M84" s="11">
        <f t="shared" si="22"/>
        <v>327642.51639983727</v>
      </c>
      <c r="N84" s="13">
        <f t="shared" si="23"/>
        <v>3564.4114818888511</v>
      </c>
      <c r="O84" s="12">
        <f t="shared" si="14"/>
        <v>2612.6674362517069</v>
      </c>
      <c r="P84" s="20">
        <f t="shared" si="16"/>
        <v>951.74404563714415</v>
      </c>
    </row>
    <row r="85" spans="1:16" ht="20.149999999999999" customHeight="1" x14ac:dyDescent="0.35">
      <c r="A85" s="9">
        <v>75</v>
      </c>
      <c r="B85" s="10">
        <v>43862</v>
      </c>
      <c r="C85" s="11">
        <f t="shared" si="17"/>
        <v>329523.80952380993</v>
      </c>
      <c r="D85" s="11">
        <f t="shared" si="12"/>
        <v>2627.6691318101962</v>
      </c>
      <c r="E85" s="20">
        <f t="shared" si="18"/>
        <v>952.38095238095241</v>
      </c>
      <c r="F85" s="13">
        <f t="shared" si="15"/>
        <v>3580.0500841911485</v>
      </c>
      <c r="G85" s="7"/>
      <c r="H85" s="11">
        <f t="shared" si="19"/>
        <v>388194.02100307267</v>
      </c>
      <c r="I85" s="20">
        <f t="shared" si="20"/>
        <v>3307.3450786307349</v>
      </c>
      <c r="J85" s="12">
        <f t="shared" si="13"/>
        <v>3095.5136371393187</v>
      </c>
      <c r="K85" s="13">
        <f t="shared" si="21"/>
        <v>211.83144149141617</v>
      </c>
      <c r="L85" s="7"/>
      <c r="M85" s="11">
        <f t="shared" si="22"/>
        <v>326690.77235420013</v>
      </c>
      <c r="N85" s="13">
        <f t="shared" si="23"/>
        <v>3564.4114818888511</v>
      </c>
      <c r="O85" s="12">
        <f t="shared" si="14"/>
        <v>2605.0780955794235</v>
      </c>
      <c r="P85" s="20">
        <f t="shared" si="16"/>
        <v>959.33338630942762</v>
      </c>
    </row>
    <row r="86" spans="1:16" ht="20.149999999999999" customHeight="1" x14ac:dyDescent="0.35">
      <c r="A86" s="9">
        <v>76</v>
      </c>
      <c r="B86" s="10">
        <v>43891</v>
      </c>
      <c r="C86" s="11">
        <f t="shared" si="17"/>
        <v>328571.42857142899</v>
      </c>
      <c r="D86" s="11">
        <f t="shared" si="12"/>
        <v>2620.0747123540973</v>
      </c>
      <c r="E86" s="20">
        <f t="shared" si="18"/>
        <v>952.38095238095241</v>
      </c>
      <c r="F86" s="13">
        <f t="shared" si="15"/>
        <v>3572.4556647350496</v>
      </c>
      <c r="G86" s="7"/>
      <c r="H86" s="11">
        <f t="shared" si="19"/>
        <v>387982.18956158124</v>
      </c>
      <c r="I86" s="20">
        <f t="shared" si="20"/>
        <v>3307.3450786307349</v>
      </c>
      <c r="J86" s="12">
        <f t="shared" si="13"/>
        <v>3093.8244634776088</v>
      </c>
      <c r="K86" s="13">
        <f t="shared" si="21"/>
        <v>213.52061515312607</v>
      </c>
      <c r="L86" s="7"/>
      <c r="M86" s="11">
        <f t="shared" si="22"/>
        <v>325731.43896789069</v>
      </c>
      <c r="N86" s="13">
        <f t="shared" si="23"/>
        <v>3564.4114818888511</v>
      </c>
      <c r="O86" s="12">
        <f t="shared" si="14"/>
        <v>2597.4282364388559</v>
      </c>
      <c r="P86" s="20">
        <f t="shared" si="16"/>
        <v>966.98324544999514</v>
      </c>
    </row>
    <row r="87" spans="1:16" ht="20.149999999999999" customHeight="1" x14ac:dyDescent="0.35">
      <c r="A87" s="9">
        <v>77</v>
      </c>
      <c r="B87" s="10">
        <v>43922</v>
      </c>
      <c r="C87" s="11">
        <f t="shared" si="17"/>
        <v>327619.04761904804</v>
      </c>
      <c r="D87" s="11">
        <f t="shared" si="12"/>
        <v>2612.4802928979984</v>
      </c>
      <c r="E87" s="20">
        <f t="shared" si="18"/>
        <v>952.38095238095241</v>
      </c>
      <c r="F87" s="13">
        <f t="shared" si="15"/>
        <v>3564.8612452789507</v>
      </c>
      <c r="G87" s="7"/>
      <c r="H87" s="11">
        <f t="shared" si="19"/>
        <v>387768.66894642811</v>
      </c>
      <c r="I87" s="20">
        <f t="shared" si="20"/>
        <v>3307.3450786307349</v>
      </c>
      <c r="J87" s="12">
        <f t="shared" si="13"/>
        <v>3092.1218201079118</v>
      </c>
      <c r="K87" s="13">
        <f t="shared" si="21"/>
        <v>215.22325852282302</v>
      </c>
      <c r="L87" s="7"/>
      <c r="M87" s="11">
        <f t="shared" si="22"/>
        <v>324764.45572244067</v>
      </c>
      <c r="N87" s="13">
        <f t="shared" si="23"/>
        <v>3564.4114818888511</v>
      </c>
      <c r="O87" s="12">
        <f t="shared" si="14"/>
        <v>2589.7173762472407</v>
      </c>
      <c r="P87" s="20">
        <f t="shared" si="16"/>
        <v>974.69410564161035</v>
      </c>
    </row>
    <row r="88" spans="1:16" ht="20.149999999999999" customHeight="1" x14ac:dyDescent="0.35">
      <c r="A88" s="9">
        <v>78</v>
      </c>
      <c r="B88" s="10">
        <v>43952</v>
      </c>
      <c r="C88" s="11">
        <f t="shared" si="17"/>
        <v>326666.66666666709</v>
      </c>
      <c r="D88" s="11">
        <f t="shared" si="12"/>
        <v>2604.8858734418995</v>
      </c>
      <c r="E88" s="20">
        <f t="shared" si="18"/>
        <v>952.38095238095241</v>
      </c>
      <c r="F88" s="13">
        <f t="shared" si="15"/>
        <v>3557.2668258228518</v>
      </c>
      <c r="G88" s="7"/>
      <c r="H88" s="11">
        <f t="shared" si="19"/>
        <v>387553.4456879053</v>
      </c>
      <c r="I88" s="20">
        <f t="shared" si="20"/>
        <v>3307.3450786307349</v>
      </c>
      <c r="J88" s="12">
        <f t="shared" si="13"/>
        <v>3090.4055996208849</v>
      </c>
      <c r="K88" s="13">
        <f t="shared" si="21"/>
        <v>216.93947900984995</v>
      </c>
      <c r="L88" s="7"/>
      <c r="M88" s="11">
        <f t="shared" si="22"/>
        <v>323789.76161679905</v>
      </c>
      <c r="N88" s="13">
        <f t="shared" si="23"/>
        <v>3564.4114818888511</v>
      </c>
      <c r="O88" s="12">
        <f t="shared" si="14"/>
        <v>2581.9450285736298</v>
      </c>
      <c r="P88" s="20">
        <f t="shared" si="16"/>
        <v>982.46645331522132</v>
      </c>
    </row>
    <row r="89" spans="1:16" ht="20.149999999999999" customHeight="1" x14ac:dyDescent="0.35">
      <c r="A89" s="9">
        <v>79</v>
      </c>
      <c r="B89" s="10">
        <v>43983</v>
      </c>
      <c r="C89" s="11">
        <f t="shared" si="17"/>
        <v>325714.28571428615</v>
      </c>
      <c r="D89" s="11">
        <f t="shared" si="12"/>
        <v>2597.2914539858011</v>
      </c>
      <c r="E89" s="20">
        <f t="shared" si="18"/>
        <v>952.38095238095241</v>
      </c>
      <c r="F89" s="13">
        <f t="shared" si="15"/>
        <v>3549.6724063667534</v>
      </c>
      <c r="G89" s="7"/>
      <c r="H89" s="11">
        <f t="shared" si="19"/>
        <v>387336.50620889547</v>
      </c>
      <c r="I89" s="20">
        <f t="shared" si="20"/>
        <v>3307.3450786307349</v>
      </c>
      <c r="J89" s="12">
        <f t="shared" si="13"/>
        <v>3088.6756937506875</v>
      </c>
      <c r="K89" s="13">
        <f t="shared" si="21"/>
        <v>218.66938488004735</v>
      </c>
      <c r="L89" s="7"/>
      <c r="M89" s="11">
        <f t="shared" si="22"/>
        <v>322807.29516348382</v>
      </c>
      <c r="N89" s="13">
        <f t="shared" si="23"/>
        <v>3564.4114818888511</v>
      </c>
      <c r="O89" s="12">
        <f t="shared" si="14"/>
        <v>2574.110703108207</v>
      </c>
      <c r="P89" s="20">
        <f t="shared" si="16"/>
        <v>990.30077878064412</v>
      </c>
    </row>
    <row r="90" spans="1:16" ht="20.149999999999999" customHeight="1" x14ac:dyDescent="0.35">
      <c r="A90" s="9">
        <v>80</v>
      </c>
      <c r="B90" s="10">
        <v>44013</v>
      </c>
      <c r="C90" s="11">
        <f t="shared" si="17"/>
        <v>324761.9047619052</v>
      </c>
      <c r="D90" s="11">
        <f t="shared" si="12"/>
        <v>2589.6970345297023</v>
      </c>
      <c r="E90" s="20">
        <f t="shared" si="18"/>
        <v>952.38095238095241</v>
      </c>
      <c r="F90" s="13">
        <f t="shared" si="15"/>
        <v>3542.0779869106545</v>
      </c>
      <c r="G90" s="7"/>
      <c r="H90" s="11">
        <f t="shared" si="19"/>
        <v>387117.83682401542</v>
      </c>
      <c r="I90" s="20">
        <f t="shared" si="20"/>
        <v>3307.3450786307349</v>
      </c>
      <c r="J90" s="12">
        <f t="shared" si="13"/>
        <v>3086.9319933681518</v>
      </c>
      <c r="K90" s="13">
        <f t="shared" si="21"/>
        <v>220.41308526258308</v>
      </c>
      <c r="L90" s="7"/>
      <c r="M90" s="11">
        <f t="shared" si="22"/>
        <v>321816.99438470317</v>
      </c>
      <c r="N90" s="13">
        <f t="shared" si="23"/>
        <v>3564.4114818888511</v>
      </c>
      <c r="O90" s="12">
        <f t="shared" si="14"/>
        <v>2566.2139056313572</v>
      </c>
      <c r="P90" s="20">
        <f t="shared" si="16"/>
        <v>998.19757625749389</v>
      </c>
    </row>
    <row r="91" spans="1:16" ht="20.149999999999999" customHeight="1" x14ac:dyDescent="0.35">
      <c r="A91" s="9">
        <v>81</v>
      </c>
      <c r="B91" s="10">
        <v>44044</v>
      </c>
      <c r="C91" s="11">
        <f t="shared" si="17"/>
        <v>323809.52380952425</v>
      </c>
      <c r="D91" s="11">
        <f t="shared" si="12"/>
        <v>2582.1026150736034</v>
      </c>
      <c r="E91" s="20">
        <f t="shared" si="18"/>
        <v>952.38095238095241</v>
      </c>
      <c r="F91" s="13">
        <f t="shared" si="15"/>
        <v>3534.4835674545557</v>
      </c>
      <c r="G91" s="7"/>
      <c r="H91" s="11">
        <f t="shared" si="19"/>
        <v>386897.42373875284</v>
      </c>
      <c r="I91" s="20">
        <f t="shared" si="20"/>
        <v>3307.3450786307349</v>
      </c>
      <c r="J91" s="12">
        <f t="shared" si="13"/>
        <v>3085.1743884738999</v>
      </c>
      <c r="K91" s="13">
        <f t="shared" si="21"/>
        <v>222.17069015683501</v>
      </c>
      <c r="L91" s="7"/>
      <c r="M91" s="11">
        <f t="shared" si="22"/>
        <v>320818.79680844565</v>
      </c>
      <c r="N91" s="13">
        <f t="shared" si="23"/>
        <v>3564.4114818888511</v>
      </c>
      <c r="O91" s="12">
        <f t="shared" si="14"/>
        <v>2558.2541379824884</v>
      </c>
      <c r="P91" s="20">
        <f t="shared" si="16"/>
        <v>1006.1573439063627</v>
      </c>
    </row>
    <row r="92" spans="1:16" ht="20.149999999999999" customHeight="1" x14ac:dyDescent="0.35">
      <c r="A92" s="9">
        <v>82</v>
      </c>
      <c r="B92" s="10">
        <v>44075</v>
      </c>
      <c r="C92" s="11">
        <f t="shared" si="17"/>
        <v>322857.14285714331</v>
      </c>
      <c r="D92" s="11">
        <f t="shared" si="12"/>
        <v>2574.5081956175045</v>
      </c>
      <c r="E92" s="20">
        <f t="shared" si="18"/>
        <v>952.38095238095241</v>
      </c>
      <c r="F92" s="13">
        <f t="shared" si="15"/>
        <v>3526.8891479984568</v>
      </c>
      <c r="G92" s="7"/>
      <c r="H92" s="11">
        <f t="shared" si="19"/>
        <v>386675.25304859603</v>
      </c>
      <c r="I92" s="20">
        <f t="shared" si="20"/>
        <v>3307.3450786307349</v>
      </c>
      <c r="J92" s="12">
        <f t="shared" si="13"/>
        <v>3083.4027681914031</v>
      </c>
      <c r="K92" s="13">
        <f t="shared" si="21"/>
        <v>223.94231043933178</v>
      </c>
      <c r="L92" s="7"/>
      <c r="M92" s="11">
        <f t="shared" si="22"/>
        <v>319812.6394645393</v>
      </c>
      <c r="N92" s="13">
        <f t="shared" si="23"/>
        <v>3564.4114818888511</v>
      </c>
      <c r="O92" s="12">
        <f t="shared" si="14"/>
        <v>2550.2308980286061</v>
      </c>
      <c r="P92" s="20">
        <f t="shared" si="16"/>
        <v>1014.180583860245</v>
      </c>
    </row>
    <row r="93" spans="1:16" ht="20.149999999999999" customHeight="1" x14ac:dyDescent="0.35">
      <c r="A93" s="9">
        <v>83</v>
      </c>
      <c r="B93" s="10">
        <v>44105</v>
      </c>
      <c r="C93" s="11">
        <f t="shared" si="17"/>
        <v>321904.76190476236</v>
      </c>
      <c r="D93" s="11">
        <f t="shared" si="12"/>
        <v>2566.9137761614056</v>
      </c>
      <c r="E93" s="20">
        <f t="shared" si="18"/>
        <v>952.38095238095241</v>
      </c>
      <c r="F93" s="13">
        <f t="shared" si="15"/>
        <v>3519.2947285423579</v>
      </c>
      <c r="G93" s="7"/>
      <c r="H93" s="11">
        <f t="shared" si="19"/>
        <v>386451.31073815672</v>
      </c>
      <c r="I93" s="20">
        <f t="shared" si="20"/>
        <v>3307.3450786307349</v>
      </c>
      <c r="J93" s="12">
        <f t="shared" si="13"/>
        <v>3081.6170207599871</v>
      </c>
      <c r="K93" s="13">
        <f t="shared" si="21"/>
        <v>225.72805787074776</v>
      </c>
      <c r="L93" s="7"/>
      <c r="M93" s="11">
        <f t="shared" si="22"/>
        <v>318798.45888067904</v>
      </c>
      <c r="N93" s="13">
        <f t="shared" si="23"/>
        <v>3564.4114818888511</v>
      </c>
      <c r="O93" s="12">
        <f t="shared" si="14"/>
        <v>2542.143679632637</v>
      </c>
      <c r="P93" s="20">
        <f t="shared" si="16"/>
        <v>1022.2678022562141</v>
      </c>
    </row>
    <row r="94" spans="1:16" ht="20.149999999999999" customHeight="1" x14ac:dyDescent="0.35">
      <c r="A94" s="9">
        <v>84</v>
      </c>
      <c r="B94" s="10">
        <v>44136</v>
      </c>
      <c r="C94" s="11">
        <f t="shared" si="17"/>
        <v>320952.38095238141</v>
      </c>
      <c r="D94" s="11">
        <f t="shared" si="12"/>
        <v>2559.3193567053072</v>
      </c>
      <c r="E94" s="20">
        <f t="shared" si="18"/>
        <v>952.38095238095241</v>
      </c>
      <c r="F94" s="13">
        <f t="shared" si="15"/>
        <v>3511.7003090862595</v>
      </c>
      <c r="G94" s="7"/>
      <c r="H94" s="11">
        <f t="shared" si="19"/>
        <v>386225.58268028597</v>
      </c>
      <c r="I94" s="20">
        <f t="shared" si="20"/>
        <v>3307.3450786307349</v>
      </c>
      <c r="J94" s="12">
        <f t="shared" si="13"/>
        <v>3079.8170335277819</v>
      </c>
      <c r="K94" s="13">
        <f t="shared" si="21"/>
        <v>227.528045102953</v>
      </c>
      <c r="L94" s="7"/>
      <c r="M94" s="11">
        <f t="shared" si="22"/>
        <v>317776.19107842282</v>
      </c>
      <c r="N94" s="13">
        <f t="shared" si="23"/>
        <v>3564.4114818888511</v>
      </c>
      <c r="O94" s="12">
        <f t="shared" si="14"/>
        <v>2533.9919726214989</v>
      </c>
      <c r="P94" s="20">
        <f t="shared" si="16"/>
        <v>1030.4195092673522</v>
      </c>
    </row>
    <row r="95" spans="1:16" ht="20.149999999999999" customHeight="1" x14ac:dyDescent="0.35">
      <c r="A95" s="9">
        <v>85</v>
      </c>
      <c r="B95" s="10">
        <v>44166</v>
      </c>
      <c r="C95" s="11">
        <f t="shared" si="17"/>
        <v>320000.00000000047</v>
      </c>
      <c r="D95" s="11">
        <f t="shared" si="12"/>
        <v>2551.7249372492083</v>
      </c>
      <c r="E95" s="20">
        <f t="shared" si="18"/>
        <v>952.38095238095241</v>
      </c>
      <c r="F95" s="13">
        <f t="shared" si="15"/>
        <v>3504.1058896301606</v>
      </c>
      <c r="G95" s="7"/>
      <c r="H95" s="11">
        <f t="shared" si="19"/>
        <v>385998.05463518301</v>
      </c>
      <c r="I95" s="20">
        <f t="shared" si="20"/>
        <v>3307.3450786307349</v>
      </c>
      <c r="J95" s="12">
        <f t="shared" si="13"/>
        <v>3078.0026929446167</v>
      </c>
      <c r="K95" s="13">
        <f t="shared" si="21"/>
        <v>229.34238568611818</v>
      </c>
      <c r="L95" s="7"/>
      <c r="M95" s="11">
        <f t="shared" si="22"/>
        <v>316745.77156915545</v>
      </c>
      <c r="N95" s="13">
        <f>M95*($C$7+((1/($C$5*12-A94))))</f>
        <v>3468.4710114716436</v>
      </c>
      <c r="O95" s="12">
        <f t="shared" si="14"/>
        <v>2525.7752627539189</v>
      </c>
      <c r="P95" s="20">
        <f t="shared" si="16"/>
        <v>942.69574871772465</v>
      </c>
    </row>
    <row r="96" spans="1:16" ht="20.149999999999999" customHeight="1" x14ac:dyDescent="0.35">
      <c r="A96" s="9">
        <v>86</v>
      </c>
      <c r="B96" s="10">
        <v>44197</v>
      </c>
      <c r="C96" s="11">
        <f t="shared" si="17"/>
        <v>319047.61904761952</v>
      </c>
      <c r="D96" s="11">
        <f t="shared" si="12"/>
        <v>2544.1305177931094</v>
      </c>
      <c r="E96" s="20">
        <f t="shared" si="18"/>
        <v>952.38095238095241</v>
      </c>
      <c r="F96" s="13">
        <f t="shared" si="15"/>
        <v>3496.5114701740617</v>
      </c>
      <c r="G96" s="7"/>
      <c r="H96" s="11">
        <f t="shared" si="19"/>
        <v>385768.71224949689</v>
      </c>
      <c r="I96" s="20">
        <f t="shared" si="20"/>
        <v>3307.3450786307349</v>
      </c>
      <c r="J96" s="12">
        <f t="shared" si="13"/>
        <v>3076.1738845548562</v>
      </c>
      <c r="K96" s="13">
        <f t="shared" si="21"/>
        <v>231.1711940758787</v>
      </c>
      <c r="L96" s="7"/>
      <c r="M96" s="11">
        <f t="shared" si="22"/>
        <v>315803.07582043775</v>
      </c>
      <c r="N96" s="13">
        <f t="shared" si="23"/>
        <v>3468.4710114716436</v>
      </c>
      <c r="O96" s="12">
        <f t="shared" si="14"/>
        <v>2518.2580744719135</v>
      </c>
      <c r="P96" s="20">
        <f t="shared" si="16"/>
        <v>950.21293699973012</v>
      </c>
    </row>
    <row r="97" spans="1:16" ht="20.149999999999999" customHeight="1" x14ac:dyDescent="0.35">
      <c r="A97" s="9">
        <v>87</v>
      </c>
      <c r="B97" s="10">
        <v>44228</v>
      </c>
      <c r="C97" s="11">
        <f t="shared" si="17"/>
        <v>318095.23809523857</v>
      </c>
      <c r="D97" s="11">
        <f t="shared" si="12"/>
        <v>2536.5360983370106</v>
      </c>
      <c r="E97" s="20">
        <f t="shared" si="18"/>
        <v>952.38095238095241</v>
      </c>
      <c r="F97" s="13">
        <f t="shared" si="15"/>
        <v>3488.9170507179629</v>
      </c>
      <c r="G97" s="7"/>
      <c r="H97" s="11">
        <f t="shared" si="19"/>
        <v>385537.541055421</v>
      </c>
      <c r="I97" s="20">
        <f t="shared" si="20"/>
        <v>3307.3450786307349</v>
      </c>
      <c r="J97" s="12">
        <f t="shared" si="13"/>
        <v>3074.3304929901774</v>
      </c>
      <c r="K97" s="13">
        <f t="shared" si="21"/>
        <v>233.01458564055747</v>
      </c>
      <c r="L97" s="7"/>
      <c r="M97" s="11">
        <f t="shared" si="22"/>
        <v>314852.86288343801</v>
      </c>
      <c r="N97" s="13">
        <f t="shared" si="23"/>
        <v>3468.4710114716436</v>
      </c>
      <c r="O97" s="12">
        <f t="shared" si="14"/>
        <v>2510.6809430749163</v>
      </c>
      <c r="P97" s="20">
        <f t="shared" si="16"/>
        <v>957.79006839672729</v>
      </c>
    </row>
    <row r="98" spans="1:16" ht="20.149999999999999" customHeight="1" x14ac:dyDescent="0.35">
      <c r="A98" s="9">
        <v>88</v>
      </c>
      <c r="B98" s="10">
        <v>44256</v>
      </c>
      <c r="C98" s="11">
        <f t="shared" si="17"/>
        <v>317142.85714285763</v>
      </c>
      <c r="D98" s="11">
        <f t="shared" si="12"/>
        <v>2528.9416788809121</v>
      </c>
      <c r="E98" s="20">
        <f t="shared" si="18"/>
        <v>952.38095238095241</v>
      </c>
      <c r="F98" s="13">
        <f t="shared" si="15"/>
        <v>3481.3226312618644</v>
      </c>
      <c r="G98" s="7"/>
      <c r="H98" s="11">
        <f t="shared" si="19"/>
        <v>385304.52646978042</v>
      </c>
      <c r="I98" s="20">
        <f t="shared" si="20"/>
        <v>3307.3450786307349</v>
      </c>
      <c r="J98" s="12">
        <f t="shared" si="13"/>
        <v>3072.4724019622968</v>
      </c>
      <c r="K98" s="13">
        <f t="shared" si="21"/>
        <v>234.87267666843809</v>
      </c>
      <c r="L98" s="7"/>
      <c r="M98" s="11">
        <f t="shared" si="22"/>
        <v>313895.07281504129</v>
      </c>
      <c r="N98" s="13">
        <f t="shared" si="23"/>
        <v>3468.4710114716436</v>
      </c>
      <c r="O98" s="12">
        <f t="shared" si="14"/>
        <v>2503.0433905681116</v>
      </c>
      <c r="P98" s="20">
        <f t="shared" si="16"/>
        <v>965.42762090353199</v>
      </c>
    </row>
    <row r="99" spans="1:16" ht="20.149999999999999" customHeight="1" x14ac:dyDescent="0.35">
      <c r="A99" s="9">
        <v>89</v>
      </c>
      <c r="B99" s="10">
        <v>44287</v>
      </c>
      <c r="C99" s="11">
        <f t="shared" si="17"/>
        <v>316190.47619047668</v>
      </c>
      <c r="D99" s="11">
        <f t="shared" si="12"/>
        <v>2521.3472594248133</v>
      </c>
      <c r="E99" s="20">
        <f t="shared" si="18"/>
        <v>952.38095238095241</v>
      </c>
      <c r="F99" s="13">
        <f t="shared" si="15"/>
        <v>3473.7282118057656</v>
      </c>
      <c r="G99" s="7"/>
      <c r="H99" s="11">
        <f t="shared" si="19"/>
        <v>385069.65379311197</v>
      </c>
      <c r="I99" s="20">
        <f t="shared" si="20"/>
        <v>3307.3450786307349</v>
      </c>
      <c r="J99" s="12">
        <f t="shared" si="13"/>
        <v>3070.5994942556299</v>
      </c>
      <c r="K99" s="13">
        <f t="shared" si="21"/>
        <v>236.74558437510495</v>
      </c>
      <c r="L99" s="7"/>
      <c r="M99" s="11">
        <f t="shared" si="22"/>
        <v>312929.64519413776</v>
      </c>
      <c r="N99" s="13">
        <f t="shared" si="23"/>
        <v>3468.4710114716436</v>
      </c>
      <c r="O99" s="12">
        <f t="shared" si="14"/>
        <v>2495.3449351450845</v>
      </c>
      <c r="P99" s="20">
        <f t="shared" si="16"/>
        <v>973.12607632655909</v>
      </c>
    </row>
    <row r="100" spans="1:16" ht="20.149999999999999" customHeight="1" x14ac:dyDescent="0.35">
      <c r="A100" s="9">
        <v>90</v>
      </c>
      <c r="B100" s="10">
        <v>44317</v>
      </c>
      <c r="C100" s="11">
        <f t="shared" si="17"/>
        <v>315238.09523809573</v>
      </c>
      <c r="D100" s="11">
        <f t="shared" si="12"/>
        <v>2513.7528399687144</v>
      </c>
      <c r="E100" s="20">
        <f t="shared" si="18"/>
        <v>952.38095238095241</v>
      </c>
      <c r="F100" s="13">
        <f t="shared" si="15"/>
        <v>3466.1337923496667</v>
      </c>
      <c r="G100" s="7"/>
      <c r="H100" s="11">
        <f t="shared" si="19"/>
        <v>384832.90820873686</v>
      </c>
      <c r="I100" s="20">
        <f t="shared" si="20"/>
        <v>3307.3450786307349</v>
      </c>
      <c r="J100" s="12">
        <f t="shared" si="13"/>
        <v>3068.7116517198997</v>
      </c>
      <c r="K100" s="13">
        <f t="shared" si="21"/>
        <v>238.63342691083517</v>
      </c>
      <c r="L100" s="7"/>
      <c r="M100" s="11">
        <f t="shared" si="22"/>
        <v>311956.51911781123</v>
      </c>
      <c r="N100" s="13">
        <f t="shared" si="23"/>
        <v>3468.4710114716436</v>
      </c>
      <c r="O100" s="12">
        <f t="shared" si="14"/>
        <v>2487.5850911574285</v>
      </c>
      <c r="P100" s="20">
        <f t="shared" si="16"/>
        <v>980.88592031421513</v>
      </c>
    </row>
    <row r="101" spans="1:16" ht="20.149999999999999" customHeight="1" x14ac:dyDescent="0.35">
      <c r="A101" s="9">
        <v>91</v>
      </c>
      <c r="B101" s="10">
        <v>44348</v>
      </c>
      <c r="C101" s="11">
        <f t="shared" si="17"/>
        <v>314285.71428571478</v>
      </c>
      <c r="D101" s="11">
        <f t="shared" si="12"/>
        <v>2506.1584205126155</v>
      </c>
      <c r="E101" s="20">
        <f t="shared" si="18"/>
        <v>952.38095238095241</v>
      </c>
      <c r="F101" s="13">
        <f t="shared" si="15"/>
        <v>3458.5393728935678</v>
      </c>
      <c r="G101" s="7"/>
      <c r="H101" s="11">
        <f t="shared" si="19"/>
        <v>384594.27478182601</v>
      </c>
      <c r="I101" s="20">
        <f t="shared" si="20"/>
        <v>3307.3450786307349</v>
      </c>
      <c r="J101" s="12">
        <f t="shared" si="13"/>
        <v>3066.8087552626821</v>
      </c>
      <c r="K101" s="13">
        <f t="shared" si="21"/>
        <v>240.53632336805276</v>
      </c>
      <c r="L101" s="7"/>
      <c r="M101" s="11">
        <f t="shared" si="22"/>
        <v>310975.63319749699</v>
      </c>
      <c r="N101" s="13">
        <f t="shared" si="23"/>
        <v>3468.4710114716436</v>
      </c>
      <c r="O101" s="12">
        <f t="shared" si="14"/>
        <v>2479.7633690841085</v>
      </c>
      <c r="P101" s="20">
        <f t="shared" si="16"/>
        <v>988.70764238753509</v>
      </c>
    </row>
    <row r="102" spans="1:16" ht="20.149999999999999" customHeight="1" x14ac:dyDescent="0.35">
      <c r="A102" s="9">
        <v>92</v>
      </c>
      <c r="B102" s="10">
        <v>44378</v>
      </c>
      <c r="C102" s="11">
        <f t="shared" si="17"/>
        <v>313333.33333333384</v>
      </c>
      <c r="D102" s="11">
        <f t="shared" si="12"/>
        <v>2498.5640010565166</v>
      </c>
      <c r="E102" s="20">
        <f t="shared" si="18"/>
        <v>952.38095238095241</v>
      </c>
      <c r="F102" s="13">
        <f t="shared" si="15"/>
        <v>3450.9449534374689</v>
      </c>
      <c r="G102" s="7"/>
      <c r="H102" s="11">
        <f t="shared" si="19"/>
        <v>384353.73845845798</v>
      </c>
      <c r="I102" s="20">
        <f t="shared" si="20"/>
        <v>3307.3450786307349</v>
      </c>
      <c r="J102" s="12">
        <f t="shared" si="13"/>
        <v>3064.8906848418933</v>
      </c>
      <c r="K102" s="13">
        <f t="shared" si="21"/>
        <v>242.45439378884157</v>
      </c>
      <c r="L102" s="7"/>
      <c r="M102" s="11">
        <f t="shared" si="22"/>
        <v>309986.92555510945</v>
      </c>
      <c r="N102" s="13">
        <f t="shared" si="23"/>
        <v>3468.4710114716436</v>
      </c>
      <c r="O102" s="12">
        <f t="shared" si="14"/>
        <v>2471.8792755005798</v>
      </c>
      <c r="P102" s="20">
        <f t="shared" si="16"/>
        <v>996.59173597106383</v>
      </c>
    </row>
    <row r="103" spans="1:16" ht="20.149999999999999" customHeight="1" x14ac:dyDescent="0.35">
      <c r="A103" s="9">
        <v>93</v>
      </c>
      <c r="B103" s="10">
        <v>44409</v>
      </c>
      <c r="C103" s="11">
        <f t="shared" si="17"/>
        <v>312380.95238095289</v>
      </c>
      <c r="D103" s="11">
        <f t="shared" si="12"/>
        <v>2490.9695816004182</v>
      </c>
      <c r="E103" s="20">
        <f t="shared" si="18"/>
        <v>952.38095238095241</v>
      </c>
      <c r="F103" s="13">
        <f t="shared" si="15"/>
        <v>3443.3505339813705</v>
      </c>
      <c r="G103" s="7"/>
      <c r="H103" s="11">
        <f t="shared" si="19"/>
        <v>384111.28406466916</v>
      </c>
      <c r="I103" s="20">
        <f t="shared" si="20"/>
        <v>3307.3450786307349</v>
      </c>
      <c r="J103" s="12">
        <f t="shared" si="13"/>
        <v>3062.9573194582167</v>
      </c>
      <c r="K103" s="13">
        <f t="shared" si="21"/>
        <v>244.38775917251814</v>
      </c>
      <c r="L103" s="7"/>
      <c r="M103" s="11">
        <f t="shared" si="22"/>
        <v>308990.33381913841</v>
      </c>
      <c r="N103" s="13">
        <f t="shared" si="23"/>
        <v>3468.4710114716436</v>
      </c>
      <c r="O103" s="12">
        <f t="shared" si="14"/>
        <v>2463.9323130476619</v>
      </c>
      <c r="P103" s="20">
        <f t="shared" si="16"/>
        <v>1004.5386984239817</v>
      </c>
    </row>
    <row r="104" spans="1:16" ht="20.149999999999999" customHeight="1" x14ac:dyDescent="0.35">
      <c r="A104" s="9">
        <v>94</v>
      </c>
      <c r="B104" s="10">
        <v>44440</v>
      </c>
      <c r="C104" s="11">
        <f t="shared" si="17"/>
        <v>311428.57142857194</v>
      </c>
      <c r="D104" s="11">
        <f t="shared" si="12"/>
        <v>2483.3751621443193</v>
      </c>
      <c r="E104" s="20">
        <f t="shared" si="18"/>
        <v>952.38095238095241</v>
      </c>
      <c r="F104" s="13">
        <f t="shared" si="15"/>
        <v>3435.7561145252716</v>
      </c>
      <c r="G104" s="7"/>
      <c r="H104" s="11">
        <f t="shared" si="19"/>
        <v>383866.89630549663</v>
      </c>
      <c r="I104" s="20">
        <f t="shared" si="20"/>
        <v>3307.3450786307349</v>
      </c>
      <c r="J104" s="12">
        <f t="shared" si="13"/>
        <v>3061.0085371474697</v>
      </c>
      <c r="K104" s="13">
        <f t="shared" si="21"/>
        <v>246.33654148326514</v>
      </c>
      <c r="L104" s="7"/>
      <c r="M104" s="11">
        <f t="shared" si="22"/>
        <v>307985.79512071441</v>
      </c>
      <c r="N104" s="13">
        <f t="shared" si="23"/>
        <v>3468.4710114716436</v>
      </c>
      <c r="O104" s="12">
        <f t="shared" si="14"/>
        <v>2455.9219804001605</v>
      </c>
      <c r="P104" s="20">
        <f t="shared" si="16"/>
        <v>1012.5490310714831</v>
      </c>
    </row>
    <row r="105" spans="1:16" ht="20.149999999999999" customHeight="1" x14ac:dyDescent="0.35">
      <c r="A105" s="9">
        <v>95</v>
      </c>
      <c r="B105" s="10">
        <v>44470</v>
      </c>
      <c r="C105" s="11">
        <f t="shared" si="17"/>
        <v>310476.190476191</v>
      </c>
      <c r="D105" s="11">
        <f t="shared" si="12"/>
        <v>2475.7807426882205</v>
      </c>
      <c r="E105" s="20">
        <f t="shared" si="18"/>
        <v>952.38095238095241</v>
      </c>
      <c r="F105" s="13">
        <f t="shared" si="15"/>
        <v>3428.1616950691728</v>
      </c>
      <c r="G105" s="7"/>
      <c r="H105" s="11">
        <f t="shared" si="19"/>
        <v>383620.55976401339</v>
      </c>
      <c r="I105" s="20">
        <f t="shared" si="20"/>
        <v>3307.3450786307349</v>
      </c>
      <c r="J105" s="12">
        <f t="shared" si="13"/>
        <v>3059.044214972912</v>
      </c>
      <c r="K105" s="13">
        <f t="shared" si="21"/>
        <v>248.3008636578229</v>
      </c>
      <c r="L105" s="7"/>
      <c r="M105" s="11">
        <f t="shared" si="22"/>
        <v>306973.24608964293</v>
      </c>
      <c r="N105" s="13">
        <f t="shared" si="23"/>
        <v>3468.4710114716436</v>
      </c>
      <c r="O105" s="12">
        <f t="shared" si="14"/>
        <v>2447.8477722352459</v>
      </c>
      <c r="P105" s="20">
        <f t="shared" si="16"/>
        <v>1020.6232392363977</v>
      </c>
    </row>
    <row r="106" spans="1:16" ht="20.149999999999999" customHeight="1" x14ac:dyDescent="0.35">
      <c r="A106" s="9">
        <v>96</v>
      </c>
      <c r="B106" s="10">
        <v>44501</v>
      </c>
      <c r="C106" s="11">
        <f t="shared" si="17"/>
        <v>309523.80952381005</v>
      </c>
      <c r="D106" s="11">
        <f t="shared" si="12"/>
        <v>2468.1863232321216</v>
      </c>
      <c r="E106" s="20">
        <f t="shared" si="18"/>
        <v>952.38095238095241</v>
      </c>
      <c r="F106" s="13">
        <f t="shared" si="15"/>
        <v>3420.5672756130739</v>
      </c>
      <c r="G106" s="7"/>
      <c r="H106" s="11">
        <f t="shared" si="19"/>
        <v>383372.25890035555</v>
      </c>
      <c r="I106" s="20">
        <f t="shared" si="20"/>
        <v>3307.3450786307349</v>
      </c>
      <c r="J106" s="12">
        <f t="shared" si="13"/>
        <v>3057.064229017486</v>
      </c>
      <c r="K106" s="13">
        <f t="shared" si="21"/>
        <v>250.28084961324885</v>
      </c>
      <c r="L106" s="7"/>
      <c r="M106" s="11">
        <f t="shared" si="22"/>
        <v>305952.62285040651</v>
      </c>
      <c r="N106" s="13">
        <f t="shared" si="23"/>
        <v>3468.4710114716436</v>
      </c>
      <c r="O106" s="12">
        <f t="shared" si="14"/>
        <v>2439.7091792005722</v>
      </c>
      <c r="P106" s="20">
        <f t="shared" si="16"/>
        <v>1028.7618322710714</v>
      </c>
    </row>
    <row r="107" spans="1:16" ht="20.149999999999999" customHeight="1" x14ac:dyDescent="0.35">
      <c r="A107" s="9">
        <v>97</v>
      </c>
      <c r="B107" s="10">
        <v>44531</v>
      </c>
      <c r="C107" s="11">
        <f t="shared" si="17"/>
        <v>308571.4285714291</v>
      </c>
      <c r="D107" s="11">
        <f t="shared" si="12"/>
        <v>2460.5919037760227</v>
      </c>
      <c r="E107" s="20">
        <f t="shared" si="18"/>
        <v>952.38095238095241</v>
      </c>
      <c r="F107" s="13">
        <f t="shared" si="15"/>
        <v>3412.972856156975</v>
      </c>
      <c r="G107" s="7"/>
      <c r="H107" s="11">
        <f t="shared" si="19"/>
        <v>383121.9780507423</v>
      </c>
      <c r="I107" s="20">
        <f t="shared" si="20"/>
        <v>3307.3450786307349</v>
      </c>
      <c r="J107" s="12">
        <f t="shared" si="13"/>
        <v>3055.0684543760049</v>
      </c>
      <c r="K107" s="13">
        <f t="shared" si="21"/>
        <v>252.27662425473</v>
      </c>
      <c r="L107" s="7"/>
      <c r="M107" s="11">
        <f t="shared" si="22"/>
        <v>304923.86101813545</v>
      </c>
      <c r="N107" s="13">
        <f>M107*($C$7+((1/($C$5*12-A106))))</f>
        <v>3372.6287157158977</v>
      </c>
      <c r="O107" s="12">
        <f t="shared" si="14"/>
        <v>2431.5056878821465</v>
      </c>
      <c r="P107" s="20">
        <f t="shared" si="16"/>
        <v>941.12302783375117</v>
      </c>
    </row>
    <row r="108" spans="1:16" ht="20.149999999999999" customHeight="1" x14ac:dyDescent="0.35">
      <c r="A108" s="9">
        <v>98</v>
      </c>
      <c r="B108" s="10">
        <v>44562</v>
      </c>
      <c r="C108" s="11">
        <f t="shared" si="17"/>
        <v>307619.04761904816</v>
      </c>
      <c r="D108" s="11">
        <f t="shared" si="12"/>
        <v>2452.9974843199243</v>
      </c>
      <c r="E108" s="20">
        <f t="shared" si="18"/>
        <v>952.38095238095241</v>
      </c>
      <c r="F108" s="13">
        <f t="shared" si="15"/>
        <v>3405.3784367008766</v>
      </c>
      <c r="G108" s="7"/>
      <c r="H108" s="11">
        <f t="shared" si="19"/>
        <v>382869.70142648759</v>
      </c>
      <c r="I108" s="20">
        <f t="shared" si="20"/>
        <v>3307.3450786307349</v>
      </c>
      <c r="J108" s="12">
        <f t="shared" si="13"/>
        <v>3053.0567651472679</v>
      </c>
      <c r="K108" s="13">
        <f t="shared" si="21"/>
        <v>254.28831348346694</v>
      </c>
      <c r="L108" s="7"/>
      <c r="M108" s="11">
        <f t="shared" si="22"/>
        <v>303982.73799030168</v>
      </c>
      <c r="N108" s="13">
        <f t="shared" si="23"/>
        <v>3372.6287157158977</v>
      </c>
      <c r="O108" s="12">
        <f t="shared" si="14"/>
        <v>2424.0010406973247</v>
      </c>
      <c r="P108" s="20">
        <f t="shared" si="16"/>
        <v>948.62767501857297</v>
      </c>
    </row>
    <row r="109" spans="1:16" ht="20.149999999999999" customHeight="1" x14ac:dyDescent="0.35">
      <c r="A109" s="9">
        <v>99</v>
      </c>
      <c r="B109" s="10">
        <v>44593</v>
      </c>
      <c r="C109" s="11">
        <f t="shared" si="17"/>
        <v>306666.66666666721</v>
      </c>
      <c r="D109" s="11">
        <f t="shared" si="12"/>
        <v>2445.4030648638254</v>
      </c>
      <c r="E109" s="20">
        <f t="shared" si="18"/>
        <v>952.38095238095241</v>
      </c>
      <c r="F109" s="13">
        <f t="shared" si="15"/>
        <v>3397.7840172447777</v>
      </c>
      <c r="G109" s="7"/>
      <c r="H109" s="11">
        <f t="shared" si="19"/>
        <v>382615.41311300412</v>
      </c>
      <c r="I109" s="20">
        <f t="shared" si="20"/>
        <v>3307.3450786307349</v>
      </c>
      <c r="J109" s="12">
        <f t="shared" si="13"/>
        <v>3051.0290344261216</v>
      </c>
      <c r="K109" s="13">
        <f t="shared" si="21"/>
        <v>256.31604420461326</v>
      </c>
      <c r="L109" s="7"/>
      <c r="M109" s="11">
        <f t="shared" si="22"/>
        <v>303034.11031528312</v>
      </c>
      <c r="N109" s="13">
        <f t="shared" si="23"/>
        <v>3372.6287157158977</v>
      </c>
      <c r="O109" s="12">
        <f t="shared" si="14"/>
        <v>2416.4365504019825</v>
      </c>
      <c r="P109" s="20">
        <f t="shared" si="16"/>
        <v>956.19216531391521</v>
      </c>
    </row>
    <row r="110" spans="1:16" ht="20.149999999999999" customHeight="1" x14ac:dyDescent="0.35">
      <c r="A110" s="9">
        <v>100</v>
      </c>
      <c r="B110" s="10">
        <v>44621</v>
      </c>
      <c r="C110" s="11">
        <f t="shared" si="17"/>
        <v>305714.28571428626</v>
      </c>
      <c r="D110" s="11">
        <f t="shared" si="12"/>
        <v>2437.8086454077265</v>
      </c>
      <c r="E110" s="20">
        <f t="shared" si="18"/>
        <v>952.38095238095241</v>
      </c>
      <c r="F110" s="13">
        <f t="shared" si="15"/>
        <v>3390.1895977886788</v>
      </c>
      <c r="G110" s="7"/>
      <c r="H110" s="11">
        <f t="shared" si="19"/>
        <v>382359.09706879948</v>
      </c>
      <c r="I110" s="20">
        <f t="shared" si="20"/>
        <v>3307.3450786307349</v>
      </c>
      <c r="J110" s="12">
        <f t="shared" si="13"/>
        <v>3048.9851342954526</v>
      </c>
      <c r="K110" s="13">
        <f t="shared" si="21"/>
        <v>258.35994433528231</v>
      </c>
      <c r="L110" s="7"/>
      <c r="M110" s="11">
        <f t="shared" si="22"/>
        <v>302077.91814996919</v>
      </c>
      <c r="N110" s="13">
        <f t="shared" si="23"/>
        <v>3372.6287157158977</v>
      </c>
      <c r="O110" s="12">
        <f t="shared" si="14"/>
        <v>2408.8117397987517</v>
      </c>
      <c r="P110" s="20">
        <f t="shared" si="16"/>
        <v>963.81697591714601</v>
      </c>
    </row>
    <row r="111" spans="1:16" ht="20.149999999999999" customHeight="1" x14ac:dyDescent="0.35">
      <c r="A111" s="9">
        <v>101</v>
      </c>
      <c r="B111" s="10">
        <v>44652</v>
      </c>
      <c r="C111" s="11">
        <f t="shared" si="17"/>
        <v>304761.90476190532</v>
      </c>
      <c r="D111" s="11">
        <f t="shared" si="12"/>
        <v>2430.2142259516277</v>
      </c>
      <c r="E111" s="20">
        <f t="shared" si="18"/>
        <v>952.38095238095241</v>
      </c>
      <c r="F111" s="13">
        <f t="shared" si="15"/>
        <v>3382.59517833258</v>
      </c>
      <c r="G111" s="7"/>
      <c r="H111" s="11">
        <f t="shared" si="19"/>
        <v>382100.73712446418</v>
      </c>
      <c r="I111" s="20">
        <f t="shared" si="20"/>
        <v>3307.3450786307349</v>
      </c>
      <c r="J111" s="12">
        <f t="shared" si="13"/>
        <v>3046.9249358181191</v>
      </c>
      <c r="K111" s="13">
        <f t="shared" si="21"/>
        <v>260.42014281261572</v>
      </c>
      <c r="L111" s="7"/>
      <c r="M111" s="11">
        <f t="shared" si="22"/>
        <v>301114.10117405205</v>
      </c>
      <c r="N111" s="13">
        <f t="shared" si="23"/>
        <v>3372.6287157158977</v>
      </c>
      <c r="O111" s="12">
        <f t="shared" si="14"/>
        <v>2401.126127885027</v>
      </c>
      <c r="P111" s="20">
        <f t="shared" si="16"/>
        <v>971.50258783087065</v>
      </c>
    </row>
    <row r="112" spans="1:16" ht="20.149999999999999" customHeight="1" x14ac:dyDescent="0.35">
      <c r="A112" s="9">
        <v>102</v>
      </c>
      <c r="B112" s="10">
        <v>44682</v>
      </c>
      <c r="C112" s="11">
        <f t="shared" si="17"/>
        <v>303809.52380952437</v>
      </c>
      <c r="D112" s="11">
        <f t="shared" si="12"/>
        <v>2422.6198064955292</v>
      </c>
      <c r="E112" s="20">
        <f t="shared" si="18"/>
        <v>952.38095238095241</v>
      </c>
      <c r="F112" s="13">
        <f t="shared" si="15"/>
        <v>3375.0007588764815</v>
      </c>
      <c r="G112" s="7"/>
      <c r="H112" s="11">
        <f t="shared" si="19"/>
        <v>381840.31698165159</v>
      </c>
      <c r="I112" s="20">
        <f t="shared" si="20"/>
        <v>3307.3450786307349</v>
      </c>
      <c r="J112" s="12">
        <f t="shared" si="13"/>
        <v>3044.8483090288164</v>
      </c>
      <c r="K112" s="13">
        <f t="shared" si="21"/>
        <v>262.49676960191846</v>
      </c>
      <c r="L112" s="7"/>
      <c r="M112" s="11">
        <f t="shared" si="22"/>
        <v>300142.59858622117</v>
      </c>
      <c r="N112" s="13">
        <f t="shared" si="23"/>
        <v>3372.6287157158977</v>
      </c>
      <c r="O112" s="12">
        <f t="shared" si="14"/>
        <v>2393.3792298226199</v>
      </c>
      <c r="P112" s="20">
        <f t="shared" si="16"/>
        <v>979.24948589327778</v>
      </c>
    </row>
    <row r="113" spans="1:16" ht="20.149999999999999" customHeight="1" x14ac:dyDescent="0.35">
      <c r="A113" s="9">
        <v>103</v>
      </c>
      <c r="B113" s="10">
        <v>44713</v>
      </c>
      <c r="C113" s="11">
        <f t="shared" si="17"/>
        <v>302857.14285714342</v>
      </c>
      <c r="D113" s="11">
        <f t="shared" si="12"/>
        <v>2415.0253870394304</v>
      </c>
      <c r="E113" s="20">
        <f t="shared" si="18"/>
        <v>952.38095238095241</v>
      </c>
      <c r="F113" s="13">
        <f t="shared" si="15"/>
        <v>3367.4063394203827</v>
      </c>
      <c r="G113" s="7"/>
      <c r="H113" s="11">
        <f t="shared" si="19"/>
        <v>381577.82021204964</v>
      </c>
      <c r="I113" s="20">
        <f t="shared" si="20"/>
        <v>3307.3450786307349</v>
      </c>
      <c r="J113" s="12">
        <f t="shared" si="13"/>
        <v>3042.755122925877</v>
      </c>
      <c r="K113" s="13">
        <f t="shared" si="21"/>
        <v>264.58995570485786</v>
      </c>
      <c r="L113" s="7"/>
      <c r="M113" s="11">
        <f t="shared" si="22"/>
        <v>299163.34910032788</v>
      </c>
      <c r="N113" s="13">
        <f t="shared" si="23"/>
        <v>3372.6287157158977</v>
      </c>
      <c r="O113" s="12">
        <f t="shared" si="14"/>
        <v>2385.5705569071752</v>
      </c>
      <c r="P113" s="20">
        <f t="shared" si="16"/>
        <v>987.05815880872251</v>
      </c>
    </row>
    <row r="114" spans="1:16" ht="20.149999999999999" customHeight="1" x14ac:dyDescent="0.35">
      <c r="A114" s="9">
        <v>104</v>
      </c>
      <c r="B114" s="10">
        <v>44743</v>
      </c>
      <c r="C114" s="11">
        <f t="shared" si="17"/>
        <v>301904.76190476248</v>
      </c>
      <c r="D114" s="11">
        <f t="shared" si="12"/>
        <v>2407.4309675833315</v>
      </c>
      <c r="E114" s="20">
        <f t="shared" si="18"/>
        <v>952.38095238095241</v>
      </c>
      <c r="F114" s="13">
        <f t="shared" si="15"/>
        <v>3359.8119199642838</v>
      </c>
      <c r="G114" s="7"/>
      <c r="H114" s="11">
        <f t="shared" si="19"/>
        <v>381313.23025634477</v>
      </c>
      <c r="I114" s="20">
        <f t="shared" si="20"/>
        <v>3307.3450786307349</v>
      </c>
      <c r="J114" s="12">
        <f t="shared" si="13"/>
        <v>3040.6452454630089</v>
      </c>
      <c r="K114" s="13">
        <f t="shared" si="21"/>
        <v>266.69983316772596</v>
      </c>
      <c r="L114" s="7"/>
      <c r="M114" s="11">
        <f t="shared" si="22"/>
        <v>298176.29094151914</v>
      </c>
      <c r="N114" s="13">
        <f t="shared" si="23"/>
        <v>3372.6287157158977</v>
      </c>
      <c r="O114" s="12">
        <f t="shared" si="14"/>
        <v>2377.6996165373389</v>
      </c>
      <c r="P114" s="20">
        <f t="shared" si="16"/>
        <v>994.92909917855877</v>
      </c>
    </row>
    <row r="115" spans="1:16" ht="20.149999999999999" customHeight="1" x14ac:dyDescent="0.35">
      <c r="A115" s="9">
        <v>105</v>
      </c>
      <c r="B115" s="10">
        <v>44774</v>
      </c>
      <c r="C115" s="11">
        <f t="shared" si="17"/>
        <v>300952.38095238153</v>
      </c>
      <c r="D115" s="11">
        <f t="shared" si="12"/>
        <v>2399.8365481272326</v>
      </c>
      <c r="E115" s="20">
        <f t="shared" si="18"/>
        <v>952.38095238095241</v>
      </c>
      <c r="F115" s="13">
        <f t="shared" si="15"/>
        <v>3352.2175005081849</v>
      </c>
      <c r="G115" s="7"/>
      <c r="H115" s="11">
        <f t="shared" si="19"/>
        <v>381046.53042317706</v>
      </c>
      <c r="I115" s="20">
        <f t="shared" si="20"/>
        <v>3307.3450786307349</v>
      </c>
      <c r="J115" s="12">
        <f t="shared" si="13"/>
        <v>3038.5185435409644</v>
      </c>
      <c r="K115" s="13">
        <f t="shared" si="21"/>
        <v>268.82653508977046</v>
      </c>
      <c r="L115" s="7"/>
      <c r="M115" s="11">
        <f t="shared" si="22"/>
        <v>297181.36184234056</v>
      </c>
      <c r="N115" s="13">
        <f t="shared" si="23"/>
        <v>3372.6287157158977</v>
      </c>
      <c r="O115" s="12">
        <f t="shared" si="14"/>
        <v>2369.7659121836864</v>
      </c>
      <c r="P115" s="20">
        <f t="shared" si="16"/>
        <v>1002.8628035322113</v>
      </c>
    </row>
    <row r="116" spans="1:16" ht="20.149999999999999" customHeight="1" x14ac:dyDescent="0.35">
      <c r="A116" s="9">
        <v>106</v>
      </c>
      <c r="B116" s="10">
        <v>44805</v>
      </c>
      <c r="C116" s="11">
        <f t="shared" si="17"/>
        <v>300000.00000000058</v>
      </c>
      <c r="D116" s="11">
        <f t="shared" si="12"/>
        <v>2392.2421286711337</v>
      </c>
      <c r="E116" s="20">
        <f t="shared" si="18"/>
        <v>952.38095238095241</v>
      </c>
      <c r="F116" s="13">
        <f t="shared" si="15"/>
        <v>3344.623081052086</v>
      </c>
      <c r="G116" s="7"/>
      <c r="H116" s="11">
        <f t="shared" si="19"/>
        <v>380777.7038880873</v>
      </c>
      <c r="I116" s="20">
        <f t="shared" si="20"/>
        <v>3307.3450786307349</v>
      </c>
      <c r="J116" s="12">
        <f t="shared" si="13"/>
        <v>3036.3748829991432</v>
      </c>
      <c r="K116" s="13">
        <f t="shared" si="21"/>
        <v>270.97019563159165</v>
      </c>
      <c r="L116" s="7"/>
      <c r="M116" s="11">
        <f t="shared" si="22"/>
        <v>296178.49903880834</v>
      </c>
      <c r="N116" s="13">
        <f t="shared" si="23"/>
        <v>3372.6287157158977</v>
      </c>
      <c r="O116" s="12">
        <f t="shared" si="14"/>
        <v>2361.7689433573964</v>
      </c>
      <c r="P116" s="20">
        <f t="shared" si="16"/>
        <v>1010.8597723585012</v>
      </c>
    </row>
    <row r="117" spans="1:16" ht="20.149999999999999" customHeight="1" x14ac:dyDescent="0.35">
      <c r="A117" s="9">
        <v>107</v>
      </c>
      <c r="B117" s="10">
        <v>44835</v>
      </c>
      <c r="C117" s="11">
        <f t="shared" si="17"/>
        <v>299047.61904761964</v>
      </c>
      <c r="D117" s="11">
        <f t="shared" si="12"/>
        <v>2384.6477092150353</v>
      </c>
      <c r="E117" s="20">
        <f t="shared" si="18"/>
        <v>952.38095238095241</v>
      </c>
      <c r="F117" s="13">
        <f t="shared" si="15"/>
        <v>3337.0286615959876</v>
      </c>
      <c r="G117" s="7"/>
      <c r="H117" s="11">
        <f t="shared" si="19"/>
        <v>380506.73369245569</v>
      </c>
      <c r="I117" s="20">
        <f t="shared" si="20"/>
        <v>3307.3450786307349</v>
      </c>
      <c r="J117" s="12">
        <f t="shared" si="13"/>
        <v>3034.2141286071292</v>
      </c>
      <c r="K117" s="13">
        <f t="shared" si="21"/>
        <v>273.13095002360569</v>
      </c>
      <c r="L117" s="7"/>
      <c r="M117" s="11">
        <f t="shared" si="22"/>
        <v>295167.63926644984</v>
      </c>
      <c r="N117" s="13">
        <f t="shared" si="23"/>
        <v>3372.6287157158977</v>
      </c>
      <c r="O117" s="12">
        <f t="shared" si="14"/>
        <v>2353.70820557868</v>
      </c>
      <c r="P117" s="20">
        <f t="shared" si="16"/>
        <v>1018.9205101372177</v>
      </c>
    </row>
    <row r="118" spans="1:16" ht="20.149999999999999" customHeight="1" x14ac:dyDescent="0.35">
      <c r="A118" s="9">
        <v>108</v>
      </c>
      <c r="B118" s="10">
        <v>44866</v>
      </c>
      <c r="C118" s="11">
        <f t="shared" si="17"/>
        <v>298095.23809523869</v>
      </c>
      <c r="D118" s="11">
        <f t="shared" si="12"/>
        <v>2377.0532897589364</v>
      </c>
      <c r="E118" s="20">
        <f t="shared" si="18"/>
        <v>952.38095238095241</v>
      </c>
      <c r="F118" s="13">
        <f t="shared" si="15"/>
        <v>3329.4342421398887</v>
      </c>
      <c r="G118" s="7"/>
      <c r="H118" s="11">
        <f t="shared" si="19"/>
        <v>380233.60274243209</v>
      </c>
      <c r="I118" s="20">
        <f t="shared" si="20"/>
        <v>3307.3450786307349</v>
      </c>
      <c r="J118" s="12">
        <f t="shared" si="13"/>
        <v>3032.036144056161</v>
      </c>
      <c r="K118" s="13">
        <f t="shared" si="21"/>
        <v>275.30893457457387</v>
      </c>
      <c r="L118" s="7"/>
      <c r="M118" s="11">
        <f t="shared" si="22"/>
        <v>294148.71875631262</v>
      </c>
      <c r="N118" s="13">
        <f t="shared" si="23"/>
        <v>3372.6287157158977</v>
      </c>
      <c r="O118" s="12">
        <f t="shared" si="14"/>
        <v>2345.5831903449553</v>
      </c>
      <c r="P118" s="20">
        <f t="shared" si="16"/>
        <v>1027.0455253709424</v>
      </c>
    </row>
    <row r="119" spans="1:16" ht="20.149999999999999" customHeight="1" x14ac:dyDescent="0.35">
      <c r="A119" s="9">
        <v>109</v>
      </c>
      <c r="B119" s="10">
        <v>44896</v>
      </c>
      <c r="C119" s="11">
        <f t="shared" si="17"/>
        <v>297142.85714285774</v>
      </c>
      <c r="D119" s="11">
        <f t="shared" si="12"/>
        <v>2369.4588703028376</v>
      </c>
      <c r="E119" s="20">
        <f t="shared" si="18"/>
        <v>952.38095238095241</v>
      </c>
      <c r="F119" s="13">
        <f t="shared" si="15"/>
        <v>3321.8398226837899</v>
      </c>
      <c r="G119" s="7"/>
      <c r="H119" s="11">
        <f t="shared" si="19"/>
        <v>379958.2938078575</v>
      </c>
      <c r="I119" s="20">
        <f t="shared" si="20"/>
        <v>3307.3450786307349</v>
      </c>
      <c r="J119" s="12">
        <f t="shared" si="13"/>
        <v>3029.8407919505312</v>
      </c>
      <c r="K119" s="13">
        <f t="shared" si="21"/>
        <v>277.50428668020368</v>
      </c>
      <c r="L119" s="7"/>
      <c r="M119" s="11">
        <f t="shared" si="22"/>
        <v>293121.6732309417</v>
      </c>
      <c r="N119" s="13">
        <f>M119*($C$7+((1/($C$5*12-A118))))</f>
        <v>3276.8859275056348</v>
      </c>
      <c r="O119" s="12">
        <f t="shared" si="14"/>
        <v>2337.3933850987705</v>
      </c>
      <c r="P119" s="20">
        <f t="shared" si="16"/>
        <v>939.49254240686423</v>
      </c>
    </row>
    <row r="120" spans="1:16" ht="20.149999999999999" customHeight="1" x14ac:dyDescent="0.35">
      <c r="A120" s="9">
        <v>110</v>
      </c>
      <c r="B120" s="10">
        <v>44927</v>
      </c>
      <c r="C120" s="11">
        <f t="shared" si="17"/>
        <v>296190.47619047679</v>
      </c>
      <c r="D120" s="11">
        <f t="shared" si="12"/>
        <v>2361.8644508467387</v>
      </c>
      <c r="E120" s="20">
        <f t="shared" si="18"/>
        <v>952.38095238095241</v>
      </c>
      <c r="F120" s="13">
        <f t="shared" si="15"/>
        <v>3314.245403227691</v>
      </c>
      <c r="G120" s="7"/>
      <c r="H120" s="11">
        <f t="shared" si="19"/>
        <v>379680.7895211773</v>
      </c>
      <c r="I120" s="20">
        <f t="shared" si="20"/>
        <v>3307.3450786307349</v>
      </c>
      <c r="J120" s="12">
        <f t="shared" si="13"/>
        <v>3027.6279337989208</v>
      </c>
      <c r="K120" s="13">
        <f t="shared" si="21"/>
        <v>279.71714483181404</v>
      </c>
      <c r="L120" s="7"/>
      <c r="M120" s="11">
        <f t="shared" si="22"/>
        <v>292182.18068853486</v>
      </c>
      <c r="N120" s="13">
        <f t="shared" si="23"/>
        <v>3276.8859275056348</v>
      </c>
      <c r="O120" s="12">
        <f t="shared" si="14"/>
        <v>2329.9017396337103</v>
      </c>
      <c r="P120" s="20">
        <f t="shared" si="16"/>
        <v>946.98418787192441</v>
      </c>
    </row>
    <row r="121" spans="1:16" ht="20.149999999999999" customHeight="1" x14ac:dyDescent="0.35">
      <c r="A121" s="9">
        <v>111</v>
      </c>
      <c r="B121" s="10">
        <v>44958</v>
      </c>
      <c r="C121" s="11">
        <f t="shared" si="17"/>
        <v>295238.09523809585</v>
      </c>
      <c r="D121" s="11">
        <f t="shared" si="12"/>
        <v>2354.2700313906398</v>
      </c>
      <c r="E121" s="20">
        <f t="shared" si="18"/>
        <v>952.38095238095241</v>
      </c>
      <c r="F121" s="13">
        <f t="shared" si="15"/>
        <v>3306.6509837715921</v>
      </c>
      <c r="G121" s="7"/>
      <c r="H121" s="11">
        <f t="shared" si="19"/>
        <v>379401.07237634546</v>
      </c>
      <c r="I121" s="20">
        <f t="shared" si="20"/>
        <v>3307.3450786307349</v>
      </c>
      <c r="J121" s="12">
        <f t="shared" si="13"/>
        <v>3025.3974300056593</v>
      </c>
      <c r="K121" s="13">
        <f t="shared" si="21"/>
        <v>281.94764862507554</v>
      </c>
      <c r="L121" s="7"/>
      <c r="M121" s="11">
        <f t="shared" si="22"/>
        <v>291235.19650066295</v>
      </c>
      <c r="N121" s="13">
        <f t="shared" si="23"/>
        <v>3276.8859275056348</v>
      </c>
      <c r="O121" s="12">
        <f t="shared" si="14"/>
        <v>2322.3503547356686</v>
      </c>
      <c r="P121" s="20">
        <f t="shared" si="16"/>
        <v>954.53557276996617</v>
      </c>
    </row>
    <row r="122" spans="1:16" ht="20.149999999999999" customHeight="1" x14ac:dyDescent="0.35">
      <c r="A122" s="9">
        <v>112</v>
      </c>
      <c r="B122" s="10">
        <v>44986</v>
      </c>
      <c r="C122" s="11">
        <f t="shared" si="17"/>
        <v>294285.7142857149</v>
      </c>
      <c r="D122" s="11">
        <f t="shared" si="12"/>
        <v>2346.6756119345414</v>
      </c>
      <c r="E122" s="20">
        <f t="shared" si="18"/>
        <v>952.38095238095241</v>
      </c>
      <c r="F122" s="13">
        <f t="shared" si="15"/>
        <v>3299.0565643154937</v>
      </c>
      <c r="G122" s="7"/>
      <c r="H122" s="11">
        <f t="shared" si="19"/>
        <v>379119.12472772039</v>
      </c>
      <c r="I122" s="20">
        <f t="shared" si="20"/>
        <v>3307.3450786307349</v>
      </c>
      <c r="J122" s="12">
        <f t="shared" si="13"/>
        <v>3023.1491398619241</v>
      </c>
      <c r="K122" s="13">
        <f t="shared" si="21"/>
        <v>284.19593876881072</v>
      </c>
      <c r="L122" s="7"/>
      <c r="M122" s="11">
        <f t="shared" si="22"/>
        <v>290280.66092789295</v>
      </c>
      <c r="N122" s="13">
        <f t="shared" si="23"/>
        <v>3276.8859275056348</v>
      </c>
      <c r="O122" s="12">
        <f t="shared" si="14"/>
        <v>2314.7387540340164</v>
      </c>
      <c r="P122" s="20">
        <f t="shared" si="16"/>
        <v>962.14717347161832</v>
      </c>
    </row>
    <row r="123" spans="1:16" ht="20.149999999999999" customHeight="1" x14ac:dyDescent="0.35">
      <c r="A123" s="9">
        <v>113</v>
      </c>
      <c r="B123" s="10">
        <v>45017</v>
      </c>
      <c r="C123" s="11">
        <f t="shared" si="17"/>
        <v>293333.33333333395</v>
      </c>
      <c r="D123" s="11">
        <f t="shared" si="12"/>
        <v>2339.0811924784425</v>
      </c>
      <c r="E123" s="20">
        <f t="shared" si="18"/>
        <v>952.38095238095241</v>
      </c>
      <c r="F123" s="13">
        <f t="shared" si="15"/>
        <v>3291.4621448593948</v>
      </c>
      <c r="G123" s="7"/>
      <c r="H123" s="11">
        <f t="shared" si="19"/>
        <v>378834.9287889516</v>
      </c>
      <c r="I123" s="20">
        <f t="shared" si="20"/>
        <v>3307.3450786307349</v>
      </c>
      <c r="J123" s="12">
        <f t="shared" si="13"/>
        <v>3020.8829215368573</v>
      </c>
      <c r="K123" s="13">
        <f t="shared" si="21"/>
        <v>286.46215709387752</v>
      </c>
      <c r="L123" s="7"/>
      <c r="M123" s="11">
        <f t="shared" si="22"/>
        <v>289318.51375442132</v>
      </c>
      <c r="N123" s="13">
        <f t="shared" si="23"/>
        <v>3276.8859275056348</v>
      </c>
      <c r="O123" s="12">
        <f t="shared" si="14"/>
        <v>2307.0664573594809</v>
      </c>
      <c r="P123" s="20">
        <f t="shared" si="16"/>
        <v>969.81947014615389</v>
      </c>
    </row>
    <row r="124" spans="1:16" ht="20.149999999999999" customHeight="1" x14ac:dyDescent="0.35">
      <c r="A124" s="9">
        <v>114</v>
      </c>
      <c r="B124" s="10">
        <v>45047</v>
      </c>
      <c r="C124" s="11">
        <f t="shared" si="17"/>
        <v>292380.95238095301</v>
      </c>
      <c r="D124" s="11">
        <f t="shared" si="12"/>
        <v>2331.4867730223436</v>
      </c>
      <c r="E124" s="20">
        <f t="shared" si="18"/>
        <v>952.38095238095241</v>
      </c>
      <c r="F124" s="13">
        <f t="shared" si="15"/>
        <v>3283.8677254032959</v>
      </c>
      <c r="G124" s="7"/>
      <c r="H124" s="11">
        <f t="shared" si="19"/>
        <v>378548.46663185774</v>
      </c>
      <c r="I124" s="20">
        <f t="shared" si="20"/>
        <v>3307.3450786307349</v>
      </c>
      <c r="J124" s="12">
        <f t="shared" si="13"/>
        <v>3018.5986320686243</v>
      </c>
      <c r="K124" s="13">
        <f t="shared" si="21"/>
        <v>288.74644656211058</v>
      </c>
      <c r="L124" s="7"/>
      <c r="M124" s="11">
        <f t="shared" si="22"/>
        <v>288348.69428427517</v>
      </c>
      <c r="N124" s="13">
        <f t="shared" si="23"/>
        <v>3276.8859275056348</v>
      </c>
      <c r="O124" s="12">
        <f t="shared" si="14"/>
        <v>2299.3329807138502</v>
      </c>
      <c r="P124" s="20">
        <f t="shared" si="16"/>
        <v>977.55294679178451</v>
      </c>
    </row>
    <row r="125" spans="1:16" ht="20.149999999999999" customHeight="1" x14ac:dyDescent="0.35">
      <c r="A125" s="9">
        <v>115</v>
      </c>
      <c r="B125" s="10">
        <v>45078</v>
      </c>
      <c r="C125" s="11">
        <f t="shared" si="17"/>
        <v>291428.57142857206</v>
      </c>
      <c r="D125" s="11">
        <f t="shared" si="12"/>
        <v>2323.8923535662448</v>
      </c>
      <c r="E125" s="20">
        <f t="shared" si="18"/>
        <v>952.38095238095241</v>
      </c>
      <c r="F125" s="13">
        <f t="shared" si="15"/>
        <v>3276.2733059471971</v>
      </c>
      <c r="G125" s="7"/>
      <c r="H125" s="11">
        <f t="shared" si="19"/>
        <v>378259.72018529562</v>
      </c>
      <c r="I125" s="20">
        <f t="shared" si="20"/>
        <v>3307.3450786307349</v>
      </c>
      <c r="J125" s="12">
        <f t="shared" si="13"/>
        <v>3016.296127355391</v>
      </c>
      <c r="K125" s="13">
        <f t="shared" si="21"/>
        <v>291.04895127534382</v>
      </c>
      <c r="L125" s="7"/>
      <c r="M125" s="11">
        <f t="shared" si="22"/>
        <v>287371.14133748336</v>
      </c>
      <c r="N125" s="13">
        <f t="shared" si="23"/>
        <v>3276.8859275056348</v>
      </c>
      <c r="O125" s="12">
        <f t="shared" si="14"/>
        <v>2291.537836239444</v>
      </c>
      <c r="P125" s="20">
        <f t="shared" si="16"/>
        <v>985.34809126619075</v>
      </c>
    </row>
    <row r="126" spans="1:16" ht="20.149999999999999" customHeight="1" x14ac:dyDescent="0.35">
      <c r="A126" s="9">
        <v>116</v>
      </c>
      <c r="B126" s="10">
        <v>45108</v>
      </c>
      <c r="C126" s="11">
        <f t="shared" si="17"/>
        <v>290476.19047619111</v>
      </c>
      <c r="D126" s="11">
        <f t="shared" si="12"/>
        <v>2316.2979341101463</v>
      </c>
      <c r="E126" s="20">
        <f t="shared" si="18"/>
        <v>952.38095238095241</v>
      </c>
      <c r="F126" s="13">
        <f t="shared" si="15"/>
        <v>3268.6788864910986</v>
      </c>
      <c r="G126" s="7"/>
      <c r="H126" s="11">
        <f t="shared" si="19"/>
        <v>377968.67123402026</v>
      </c>
      <c r="I126" s="20">
        <f t="shared" si="20"/>
        <v>3307.3450786307349</v>
      </c>
      <c r="J126" s="12">
        <f t="shared" si="13"/>
        <v>3013.9752621462362</v>
      </c>
      <c r="K126" s="13">
        <f t="shared" si="21"/>
        <v>293.36981648449864</v>
      </c>
      <c r="L126" s="7"/>
      <c r="M126" s="11">
        <f t="shared" si="22"/>
        <v>286385.79324621719</v>
      </c>
      <c r="N126" s="13">
        <f t="shared" si="23"/>
        <v>3276.8859275056348</v>
      </c>
      <c r="O126" s="12">
        <f t="shared" si="14"/>
        <v>2283.6805321883353</v>
      </c>
      <c r="P126" s="20">
        <f t="shared" si="16"/>
        <v>993.20539531729946</v>
      </c>
    </row>
    <row r="127" spans="1:16" ht="20.149999999999999" customHeight="1" x14ac:dyDescent="0.35">
      <c r="A127" s="9">
        <v>117</v>
      </c>
      <c r="B127" s="10">
        <v>45139</v>
      </c>
      <c r="C127" s="11">
        <f t="shared" si="17"/>
        <v>289523.80952381017</v>
      </c>
      <c r="D127" s="11">
        <f t="shared" si="12"/>
        <v>2308.7035146540475</v>
      </c>
      <c r="E127" s="20">
        <f t="shared" si="18"/>
        <v>952.38095238095241</v>
      </c>
      <c r="F127" s="13">
        <f t="shared" si="15"/>
        <v>3261.0844670349998</v>
      </c>
      <c r="G127" s="7"/>
      <c r="H127" s="11">
        <f t="shared" si="19"/>
        <v>377675.30141753575</v>
      </c>
      <c r="I127" s="20">
        <f t="shared" si="20"/>
        <v>3307.3450786307349</v>
      </c>
      <c r="J127" s="12">
        <f t="shared" si="13"/>
        <v>3011.6358900319869</v>
      </c>
      <c r="K127" s="13">
        <f t="shared" si="21"/>
        <v>295.70918859874791</v>
      </c>
      <c r="L127" s="7"/>
      <c r="M127" s="11">
        <f t="shared" si="22"/>
        <v>285392.5878508999</v>
      </c>
      <c r="N127" s="13">
        <f t="shared" si="23"/>
        <v>3276.8859275056348</v>
      </c>
      <c r="O127" s="12">
        <f t="shared" si="14"/>
        <v>2275.76057289133</v>
      </c>
      <c r="P127" s="20">
        <f t="shared" si="16"/>
        <v>1001.1253546143048</v>
      </c>
    </row>
    <row r="128" spans="1:16" ht="20.149999999999999" customHeight="1" x14ac:dyDescent="0.35">
      <c r="A128" s="9">
        <v>118</v>
      </c>
      <c r="B128" s="10">
        <v>45170</v>
      </c>
      <c r="C128" s="11">
        <f t="shared" si="17"/>
        <v>288571.42857142922</v>
      </c>
      <c r="D128" s="11">
        <f t="shared" si="12"/>
        <v>2301.1090951979486</v>
      </c>
      <c r="E128" s="20">
        <f t="shared" si="18"/>
        <v>952.38095238095241</v>
      </c>
      <c r="F128" s="13">
        <f t="shared" si="15"/>
        <v>3253.4900475789009</v>
      </c>
      <c r="G128" s="7"/>
      <c r="H128" s="11">
        <f t="shared" si="19"/>
        <v>377379.59222893702</v>
      </c>
      <c r="I128" s="20">
        <f t="shared" si="20"/>
        <v>3307.3450786307349</v>
      </c>
      <c r="J128" s="12">
        <f t="shared" si="13"/>
        <v>3009.2778634359834</v>
      </c>
      <c r="K128" s="13">
        <f t="shared" si="21"/>
        <v>298.0672151947515</v>
      </c>
      <c r="L128" s="7"/>
      <c r="M128" s="11">
        <f t="shared" si="22"/>
        <v>284391.46249628562</v>
      </c>
      <c r="N128" s="13">
        <f t="shared" si="23"/>
        <v>3276.8859275056348</v>
      </c>
      <c r="O128" s="12">
        <f t="shared" si="14"/>
        <v>2267.7774587266999</v>
      </c>
      <c r="P128" s="20">
        <f t="shared" si="16"/>
        <v>1009.1084687789348</v>
      </c>
    </row>
    <row r="129" spans="1:16" ht="20.149999999999999" customHeight="1" x14ac:dyDescent="0.35">
      <c r="A129" s="9">
        <v>119</v>
      </c>
      <c r="B129" s="10">
        <v>45200</v>
      </c>
      <c r="C129" s="11">
        <f t="shared" si="17"/>
        <v>287619.04761904827</v>
      </c>
      <c r="D129" s="11">
        <f t="shared" si="12"/>
        <v>2293.5146757418497</v>
      </c>
      <c r="E129" s="20">
        <f t="shared" si="18"/>
        <v>952.38095238095241</v>
      </c>
      <c r="F129" s="13">
        <f t="shared" si="15"/>
        <v>3245.895628122802</v>
      </c>
      <c r="G129" s="7"/>
      <c r="H129" s="11">
        <f t="shared" si="19"/>
        <v>377081.52501374227</v>
      </c>
      <c r="I129" s="20">
        <f t="shared" si="20"/>
        <v>3307.3450786307349</v>
      </c>
      <c r="J129" s="12">
        <f t="shared" si="13"/>
        <v>3006.9010336047681</v>
      </c>
      <c r="K129" s="13">
        <f t="shared" si="21"/>
        <v>300.44404502596672</v>
      </c>
      <c r="L129" s="7"/>
      <c r="M129" s="11">
        <f t="shared" si="22"/>
        <v>283382.35402750666</v>
      </c>
      <c r="N129" s="13">
        <f t="shared" si="23"/>
        <v>3276.8859275056348</v>
      </c>
      <c r="O129" s="12">
        <f t="shared" si="14"/>
        <v>2259.7306860886601</v>
      </c>
      <c r="P129" s="20">
        <f t="shared" si="16"/>
        <v>1017.1552414169746</v>
      </c>
    </row>
    <row r="130" spans="1:16" ht="20.149999999999999" customHeight="1" x14ac:dyDescent="0.35">
      <c r="A130" s="9">
        <v>120</v>
      </c>
      <c r="B130" s="10">
        <v>45231</v>
      </c>
      <c r="C130" s="11">
        <f t="shared" si="17"/>
        <v>286666.66666666733</v>
      </c>
      <c r="D130" s="11">
        <f t="shared" si="12"/>
        <v>2285.9202562857508</v>
      </c>
      <c r="E130" s="20">
        <f t="shared" si="18"/>
        <v>952.38095238095241</v>
      </c>
      <c r="F130" s="13">
        <f t="shared" si="15"/>
        <v>3238.3012086667031</v>
      </c>
      <c r="G130" s="7"/>
      <c r="H130" s="11">
        <f t="shared" si="19"/>
        <v>376781.0809687163</v>
      </c>
      <c r="I130" s="20">
        <f t="shared" si="20"/>
        <v>3307.3450786307349</v>
      </c>
      <c r="J130" s="12">
        <f t="shared" si="13"/>
        <v>3004.5052505987032</v>
      </c>
      <c r="K130" s="13">
        <f t="shared" si="21"/>
        <v>302.83982803203162</v>
      </c>
      <c r="L130" s="7"/>
      <c r="M130" s="11">
        <f t="shared" si="22"/>
        <v>282365.19878608966</v>
      </c>
      <c r="N130" s="13">
        <f t="shared" si="23"/>
        <v>3276.8859275056348</v>
      </c>
      <c r="O130" s="12">
        <f t="shared" si="14"/>
        <v>2251.6197473556058</v>
      </c>
      <c r="P130" s="20">
        <f t="shared" si="16"/>
        <v>1025.266180150029</v>
      </c>
    </row>
    <row r="131" spans="1:16" ht="20.149999999999999" customHeight="1" x14ac:dyDescent="0.35">
      <c r="A131" s="9">
        <v>121</v>
      </c>
      <c r="B131" s="10">
        <v>45261</v>
      </c>
      <c r="C131" s="11">
        <f t="shared" si="17"/>
        <v>285714.28571428638</v>
      </c>
      <c r="D131" s="11">
        <f t="shared" si="12"/>
        <v>2278.3258368296524</v>
      </c>
      <c r="E131" s="20">
        <f t="shared" si="18"/>
        <v>952.38095238095241</v>
      </c>
      <c r="F131" s="13">
        <f t="shared" si="15"/>
        <v>3230.7067892106047</v>
      </c>
      <c r="G131" s="7"/>
      <c r="H131" s="11">
        <f t="shared" si="19"/>
        <v>376478.24114068429</v>
      </c>
      <c r="I131" s="20">
        <f t="shared" si="20"/>
        <v>3307.3450786307349</v>
      </c>
      <c r="J131" s="12">
        <f t="shared" si="13"/>
        <v>3002.0903632825111</v>
      </c>
      <c r="K131" s="13">
        <f t="shared" si="21"/>
        <v>305.25471534822373</v>
      </c>
      <c r="L131" s="7"/>
      <c r="M131" s="11">
        <f t="shared" si="22"/>
        <v>281339.93260593963</v>
      </c>
      <c r="N131" s="13">
        <f>M131*($C$7+((1/($C$5*12-A130))))</f>
        <v>3181.2439062112157</v>
      </c>
      <c r="O131" s="12">
        <f t="shared" si="14"/>
        <v>2243.4441308580836</v>
      </c>
      <c r="P131" s="20">
        <f t="shared" si="16"/>
        <v>937.79977535313219</v>
      </c>
    </row>
    <row r="132" spans="1:16" ht="20.149999999999999" customHeight="1" x14ac:dyDescent="0.35">
      <c r="A132" s="9">
        <v>122</v>
      </c>
      <c r="B132" s="10">
        <v>45292</v>
      </c>
      <c r="C132" s="11">
        <f t="shared" si="17"/>
        <v>284761.90476190543</v>
      </c>
      <c r="D132" s="11">
        <f t="shared" si="12"/>
        <v>2270.7314173735535</v>
      </c>
      <c r="E132" s="20">
        <f t="shared" si="18"/>
        <v>952.38095238095241</v>
      </c>
      <c r="F132" s="13">
        <f t="shared" si="15"/>
        <v>3223.1123697545058</v>
      </c>
      <c r="G132" s="7"/>
      <c r="H132" s="11">
        <f t="shared" si="19"/>
        <v>376172.98642533604</v>
      </c>
      <c r="I132" s="20">
        <f t="shared" si="20"/>
        <v>3307.3450786307349</v>
      </c>
      <c r="J132" s="12">
        <f t="shared" si="13"/>
        <v>2999.6562193157392</v>
      </c>
      <c r="K132" s="13">
        <f t="shared" si="21"/>
        <v>307.68885931499563</v>
      </c>
      <c r="L132" s="7"/>
      <c r="M132" s="11">
        <f t="shared" si="22"/>
        <v>280402.13283058652</v>
      </c>
      <c r="N132" s="13">
        <f t="shared" si="23"/>
        <v>3181.2439062112157</v>
      </c>
      <c r="O132" s="12">
        <f t="shared" si="14"/>
        <v>2235.9659837552235</v>
      </c>
      <c r="P132" s="20">
        <f t="shared" si="16"/>
        <v>945.27792245599221</v>
      </c>
    </row>
    <row r="133" spans="1:16" ht="20.149999999999999" customHeight="1" x14ac:dyDescent="0.35">
      <c r="A133" s="9">
        <v>123</v>
      </c>
      <c r="B133" s="10">
        <v>45323</v>
      </c>
      <c r="C133" s="11">
        <f t="shared" si="17"/>
        <v>283809.52380952449</v>
      </c>
      <c r="D133" s="11">
        <f t="shared" si="12"/>
        <v>2263.1369979174547</v>
      </c>
      <c r="E133" s="20">
        <f t="shared" si="18"/>
        <v>952.38095238095241</v>
      </c>
      <c r="F133" s="13">
        <f t="shared" si="15"/>
        <v>3215.517950298407</v>
      </c>
      <c r="G133" s="7"/>
      <c r="H133" s="11">
        <f t="shared" si="19"/>
        <v>375865.29756602104</v>
      </c>
      <c r="I133" s="20">
        <f t="shared" si="20"/>
        <v>3307.3450786307349</v>
      </c>
      <c r="J133" s="12">
        <f t="shared" si="13"/>
        <v>2997.202665143152</v>
      </c>
      <c r="K133" s="13">
        <f t="shared" si="21"/>
        <v>310.14241348758287</v>
      </c>
      <c r="L133" s="7"/>
      <c r="M133" s="11">
        <f t="shared" si="22"/>
        <v>279456.85490813054</v>
      </c>
      <c r="N133" s="13">
        <f t="shared" si="23"/>
        <v>3181.2439062112157</v>
      </c>
      <c r="O133" s="12">
        <f t="shared" si="14"/>
        <v>2228.4282048572172</v>
      </c>
      <c r="P133" s="20">
        <f t="shared" si="16"/>
        <v>952.81570135399852</v>
      </c>
    </row>
    <row r="134" spans="1:16" ht="20.149999999999999" customHeight="1" x14ac:dyDescent="0.35">
      <c r="A134" s="9">
        <v>124</v>
      </c>
      <c r="B134" s="10">
        <v>45352</v>
      </c>
      <c r="C134" s="11">
        <f t="shared" si="17"/>
        <v>282857.14285714354</v>
      </c>
      <c r="D134" s="11">
        <f t="shared" si="12"/>
        <v>2255.5425784613558</v>
      </c>
      <c r="E134" s="20">
        <f t="shared" si="18"/>
        <v>952.38095238095241</v>
      </c>
      <c r="F134" s="13">
        <f t="shared" si="15"/>
        <v>3207.9235308423081</v>
      </c>
      <c r="G134" s="7"/>
      <c r="H134" s="11">
        <f t="shared" si="19"/>
        <v>375555.15515253344</v>
      </c>
      <c r="I134" s="20">
        <f t="shared" si="20"/>
        <v>3307.3450786307349</v>
      </c>
      <c r="J134" s="12">
        <f t="shared" si="13"/>
        <v>2994.7295459850429</v>
      </c>
      <c r="K134" s="13">
        <f t="shared" si="21"/>
        <v>312.61553264569193</v>
      </c>
      <c r="L134" s="7"/>
      <c r="M134" s="11">
        <f t="shared" si="22"/>
        <v>278504.03920677654</v>
      </c>
      <c r="N134" s="13">
        <f t="shared" si="23"/>
        <v>3181.2439062112157</v>
      </c>
      <c r="O134" s="12">
        <f t="shared" si="14"/>
        <v>2220.830318651756</v>
      </c>
      <c r="P134" s="20">
        <f t="shared" si="16"/>
        <v>960.41358755945976</v>
      </c>
    </row>
    <row r="135" spans="1:16" ht="20.149999999999999" customHeight="1" x14ac:dyDescent="0.35">
      <c r="A135" s="9">
        <v>125</v>
      </c>
      <c r="B135" s="10">
        <v>45383</v>
      </c>
      <c r="C135" s="11">
        <f t="shared" si="17"/>
        <v>281904.76190476259</v>
      </c>
      <c r="D135" s="11">
        <f t="shared" si="12"/>
        <v>2247.9481590052569</v>
      </c>
      <c r="E135" s="20">
        <f t="shared" si="18"/>
        <v>952.38095238095241</v>
      </c>
      <c r="F135" s="13">
        <f t="shared" si="15"/>
        <v>3200.3291113862092</v>
      </c>
      <c r="G135" s="7"/>
      <c r="H135" s="11">
        <f t="shared" si="19"/>
        <v>375242.53961988777</v>
      </c>
      <c r="I135" s="20">
        <f t="shared" si="20"/>
        <v>3307.3450786307349</v>
      </c>
      <c r="J135" s="12">
        <f t="shared" si="13"/>
        <v>2992.2367058274695</v>
      </c>
      <c r="K135" s="13">
        <f t="shared" si="21"/>
        <v>315.10837280326541</v>
      </c>
      <c r="L135" s="7"/>
      <c r="M135" s="11">
        <f t="shared" si="22"/>
        <v>277543.62561921705</v>
      </c>
      <c r="N135" s="13">
        <f t="shared" si="23"/>
        <v>3181.2439062112157</v>
      </c>
      <c r="O135" s="12">
        <f t="shared" si="14"/>
        <v>2213.1718458347291</v>
      </c>
      <c r="P135" s="20">
        <f t="shared" si="16"/>
        <v>968.07206037648666</v>
      </c>
    </row>
    <row r="136" spans="1:16" ht="20.149999999999999" customHeight="1" x14ac:dyDescent="0.35">
      <c r="A136" s="9">
        <v>126</v>
      </c>
      <c r="B136" s="10">
        <v>45413</v>
      </c>
      <c r="C136" s="11">
        <f t="shared" si="17"/>
        <v>280952.38095238165</v>
      </c>
      <c r="D136" s="11">
        <f t="shared" si="12"/>
        <v>2240.3537395491585</v>
      </c>
      <c r="E136" s="20">
        <f t="shared" si="18"/>
        <v>952.38095238095241</v>
      </c>
      <c r="F136" s="13">
        <f t="shared" si="15"/>
        <v>3192.7346919301108</v>
      </c>
      <c r="G136" s="7"/>
      <c r="H136" s="11">
        <f t="shared" si="19"/>
        <v>374927.43124708452</v>
      </c>
      <c r="I136" s="20">
        <f t="shared" si="20"/>
        <v>3307.3450786307349</v>
      </c>
      <c r="J136" s="12">
        <f t="shared" si="13"/>
        <v>2989.723987412413</v>
      </c>
      <c r="K136" s="13">
        <f t="shared" si="21"/>
        <v>317.62109121832191</v>
      </c>
      <c r="L136" s="7"/>
      <c r="M136" s="11">
        <f t="shared" si="22"/>
        <v>276575.55355884059</v>
      </c>
      <c r="N136" s="13">
        <f t="shared" si="23"/>
        <v>3181.2439062112157</v>
      </c>
      <c r="O136" s="12">
        <f t="shared" si="14"/>
        <v>2205.4523032799893</v>
      </c>
      <c r="P136" s="20">
        <f t="shared" si="16"/>
        <v>975.79160293122641</v>
      </c>
    </row>
    <row r="137" spans="1:16" ht="20.149999999999999" customHeight="1" x14ac:dyDescent="0.35">
      <c r="A137" s="9">
        <v>127</v>
      </c>
      <c r="B137" s="10">
        <v>45444</v>
      </c>
      <c r="C137" s="11">
        <f t="shared" si="17"/>
        <v>280000.0000000007</v>
      </c>
      <c r="D137" s="11">
        <f t="shared" si="12"/>
        <v>2232.7593200930596</v>
      </c>
      <c r="E137" s="20">
        <f t="shared" si="18"/>
        <v>952.38095238095241</v>
      </c>
      <c r="F137" s="13">
        <f t="shared" si="15"/>
        <v>3185.1402724740119</v>
      </c>
      <c r="G137" s="7"/>
      <c r="H137" s="11">
        <f t="shared" si="19"/>
        <v>374609.8101558662</v>
      </c>
      <c r="I137" s="20">
        <f t="shared" si="20"/>
        <v>3307.3450786307349</v>
      </c>
      <c r="J137" s="12">
        <f t="shared" si="13"/>
        <v>2987.1912322278567</v>
      </c>
      <c r="K137" s="13">
        <f t="shared" si="21"/>
        <v>320.15384640287812</v>
      </c>
      <c r="L137" s="7"/>
      <c r="M137" s="11">
        <f t="shared" si="22"/>
        <v>275599.76195590937</v>
      </c>
      <c r="N137" s="13">
        <f t="shared" si="23"/>
        <v>3181.2439062112157</v>
      </c>
      <c r="O137" s="12">
        <f t="shared" si="14"/>
        <v>2197.6712040088705</v>
      </c>
      <c r="P137" s="20">
        <f t="shared" si="16"/>
        <v>983.57270220234523</v>
      </c>
    </row>
    <row r="138" spans="1:16" ht="20.149999999999999" customHeight="1" x14ac:dyDescent="0.35">
      <c r="A138" s="9">
        <v>128</v>
      </c>
      <c r="B138" s="10">
        <v>45474</v>
      </c>
      <c r="C138" s="11">
        <f t="shared" si="17"/>
        <v>279047.61904761975</v>
      </c>
      <c r="D138" s="11">
        <f t="shared" si="12"/>
        <v>2225.1649006369607</v>
      </c>
      <c r="E138" s="20">
        <f t="shared" si="18"/>
        <v>952.38095238095241</v>
      </c>
      <c r="F138" s="13">
        <f t="shared" si="15"/>
        <v>3177.545853017913</v>
      </c>
      <c r="G138" s="7"/>
      <c r="H138" s="11">
        <f t="shared" si="19"/>
        <v>374289.65630946332</v>
      </c>
      <c r="I138" s="20">
        <f t="shared" si="20"/>
        <v>3307.3450786307349</v>
      </c>
      <c r="J138" s="12">
        <f t="shared" si="13"/>
        <v>2984.6382804977861</v>
      </c>
      <c r="K138" s="13">
        <f t="shared" si="21"/>
        <v>322.70679813294873</v>
      </c>
      <c r="L138" s="7"/>
      <c r="M138" s="11">
        <f t="shared" si="22"/>
        <v>274616.18925370701</v>
      </c>
      <c r="N138" s="13">
        <f t="shared" si="23"/>
        <v>3181.2439062112157</v>
      </c>
      <c r="O138" s="12">
        <f t="shared" si="14"/>
        <v>2189.8280571594723</v>
      </c>
      <c r="P138" s="20">
        <f t="shared" si="16"/>
        <v>991.41584905174341</v>
      </c>
    </row>
    <row r="139" spans="1:16" ht="20.149999999999999" customHeight="1" x14ac:dyDescent="0.35">
      <c r="A139" s="9">
        <v>129</v>
      </c>
      <c r="B139" s="10">
        <v>45505</v>
      </c>
      <c r="C139" s="11">
        <f t="shared" si="17"/>
        <v>278095.2380952388</v>
      </c>
      <c r="D139" s="11">
        <f t="shared" ref="D139:D202" si="24">+C139*$C$7</f>
        <v>2217.5704811808619</v>
      </c>
      <c r="E139" s="20">
        <f t="shared" si="18"/>
        <v>952.38095238095241</v>
      </c>
      <c r="F139" s="13">
        <f t="shared" si="15"/>
        <v>3169.9514335618142</v>
      </c>
      <c r="G139" s="7"/>
      <c r="H139" s="11">
        <f t="shared" si="19"/>
        <v>373966.94951133034</v>
      </c>
      <c r="I139" s="20">
        <f t="shared" si="20"/>
        <v>3307.3450786307349</v>
      </c>
      <c r="J139" s="12">
        <f t="shared" ref="J139:J202" si="25">+H139*$C$7</f>
        <v>2982.0649711721121</v>
      </c>
      <c r="K139" s="13">
        <f t="shared" si="21"/>
        <v>325.28010745862275</v>
      </c>
      <c r="L139" s="7"/>
      <c r="M139" s="11">
        <f t="shared" si="22"/>
        <v>273624.77340465528</v>
      </c>
      <c r="N139" s="13">
        <f t="shared" si="23"/>
        <v>3181.2439062112157</v>
      </c>
      <c r="O139" s="12">
        <f t="shared" ref="O139:O202" si="26">+M139*$C$7</f>
        <v>2181.9223679556931</v>
      </c>
      <c r="P139" s="20">
        <f t="shared" si="16"/>
        <v>999.32153825552268</v>
      </c>
    </row>
    <row r="140" spans="1:16" ht="20.149999999999999" customHeight="1" x14ac:dyDescent="0.35">
      <c r="A140" s="9">
        <v>130</v>
      </c>
      <c r="B140" s="10">
        <v>45536</v>
      </c>
      <c r="C140" s="11">
        <f t="shared" si="17"/>
        <v>277142.85714285786</v>
      </c>
      <c r="D140" s="11">
        <f t="shared" si="24"/>
        <v>2209.9760617247634</v>
      </c>
      <c r="E140" s="20">
        <f t="shared" si="18"/>
        <v>952.38095238095241</v>
      </c>
      <c r="F140" s="13">
        <f t="shared" ref="F140:F203" si="27">+D140+E140</f>
        <v>3162.3570141057157</v>
      </c>
      <c r="G140" s="7"/>
      <c r="H140" s="11">
        <f t="shared" si="19"/>
        <v>373641.6694038717</v>
      </c>
      <c r="I140" s="20">
        <f t="shared" si="20"/>
        <v>3307.3450786307349</v>
      </c>
      <c r="J140" s="12">
        <f t="shared" si="25"/>
        <v>2979.4711419165078</v>
      </c>
      <c r="K140" s="13">
        <f t="shared" si="21"/>
        <v>327.87393671422706</v>
      </c>
      <c r="L140" s="7"/>
      <c r="M140" s="11">
        <f t="shared" si="22"/>
        <v>272625.45186639973</v>
      </c>
      <c r="N140" s="13">
        <f t="shared" si="23"/>
        <v>3181.2439062112157</v>
      </c>
      <c r="O140" s="12">
        <f t="shared" si="26"/>
        <v>2173.9536376760152</v>
      </c>
      <c r="P140" s="20">
        <f t="shared" ref="P140:P203" si="28">+N140-O140</f>
        <v>1007.2902685352005</v>
      </c>
    </row>
    <row r="141" spans="1:16" ht="20.149999999999999" customHeight="1" x14ac:dyDescent="0.35">
      <c r="A141" s="9">
        <v>131</v>
      </c>
      <c r="B141" s="10">
        <v>45566</v>
      </c>
      <c r="C141" s="11">
        <f t="shared" ref="C141:C204" si="29">IF(C140-E140&lt;=0,0,(C140-E140))</f>
        <v>276190.47619047691</v>
      </c>
      <c r="D141" s="11">
        <f t="shared" si="24"/>
        <v>2202.3816422686646</v>
      </c>
      <c r="E141" s="20">
        <f t="shared" ref="E141:E204" si="30">IF(D141=0,0,E140)</f>
        <v>952.38095238095241</v>
      </c>
      <c r="F141" s="13">
        <f t="shared" si="27"/>
        <v>3154.7625946496169</v>
      </c>
      <c r="G141" s="7"/>
      <c r="H141" s="11">
        <f t="shared" ref="H141:H204" si="31">IF(TRUNC(H140-K140)&lt;=0,0,(H140-K140))</f>
        <v>373313.79546715744</v>
      </c>
      <c r="I141" s="20">
        <f t="shared" ref="I141:I204" si="32">IF(H141&lt;=0,0,I140)</f>
        <v>3307.3450786307349</v>
      </c>
      <c r="J141" s="12">
        <f t="shared" si="25"/>
        <v>2976.8566291021712</v>
      </c>
      <c r="K141" s="13">
        <f t="shared" ref="K141:K204" si="33">+I141-J141</f>
        <v>330.48844952856371</v>
      </c>
      <c r="L141" s="7"/>
      <c r="M141" s="11">
        <f t="shared" ref="M141:M204" si="34">IF(M140-P140&lt;=0,0,(M140-P140))</f>
        <v>271618.16159786453</v>
      </c>
      <c r="N141" s="13">
        <f t="shared" ref="N141:N204" si="35">IF(M141&lt;=0,0,N140)</f>
        <v>3181.2439062112157</v>
      </c>
      <c r="O141" s="12">
        <f t="shared" si="26"/>
        <v>2165.9213636220475</v>
      </c>
      <c r="P141" s="20">
        <f t="shared" si="28"/>
        <v>1015.3225425891683</v>
      </c>
    </row>
    <row r="142" spans="1:16" ht="20.149999999999999" customHeight="1" x14ac:dyDescent="0.35">
      <c r="A142" s="9">
        <v>132</v>
      </c>
      <c r="B142" s="10">
        <v>45597</v>
      </c>
      <c r="C142" s="11">
        <f t="shared" si="29"/>
        <v>275238.09523809596</v>
      </c>
      <c r="D142" s="11">
        <f t="shared" si="24"/>
        <v>2194.7872228125657</v>
      </c>
      <c r="E142" s="20">
        <f t="shared" si="30"/>
        <v>952.38095238095241</v>
      </c>
      <c r="F142" s="13">
        <f t="shared" si="27"/>
        <v>3147.168175193518</v>
      </c>
      <c r="G142" s="7"/>
      <c r="H142" s="11">
        <f t="shared" si="31"/>
        <v>372983.30701762886</v>
      </c>
      <c r="I142" s="20">
        <f t="shared" si="32"/>
        <v>3307.3450786307349</v>
      </c>
      <c r="J142" s="12">
        <f t="shared" si="25"/>
        <v>2974.2212677954994</v>
      </c>
      <c r="K142" s="13">
        <f t="shared" si="33"/>
        <v>333.12381083523542</v>
      </c>
      <c r="L142" s="7"/>
      <c r="M142" s="11">
        <f t="shared" si="34"/>
        <v>270602.83905527537</v>
      </c>
      <c r="N142" s="13">
        <f t="shared" si="35"/>
        <v>3181.2439062112157</v>
      </c>
      <c r="O142" s="12">
        <f t="shared" si="26"/>
        <v>2157.8250390868097</v>
      </c>
      <c r="P142" s="20">
        <f t="shared" si="28"/>
        <v>1023.418867124406</v>
      </c>
    </row>
    <row r="143" spans="1:16" ht="20.149999999999999" customHeight="1" x14ac:dyDescent="0.35">
      <c r="A143" s="9">
        <v>133</v>
      </c>
      <c r="B143" s="10">
        <v>45627</v>
      </c>
      <c r="C143" s="11">
        <f t="shared" si="29"/>
        <v>274285.71428571502</v>
      </c>
      <c r="D143" s="11">
        <f t="shared" si="24"/>
        <v>2187.1928033564668</v>
      </c>
      <c r="E143" s="20">
        <f t="shared" si="30"/>
        <v>952.38095238095241</v>
      </c>
      <c r="F143" s="13">
        <f t="shared" si="27"/>
        <v>3139.5737557374191</v>
      </c>
      <c r="G143" s="7"/>
      <c r="H143" s="11">
        <f t="shared" si="31"/>
        <v>372650.18320679362</v>
      </c>
      <c r="I143" s="20">
        <f t="shared" si="32"/>
        <v>3307.3450786307349</v>
      </c>
      <c r="J143" s="12">
        <f t="shared" si="25"/>
        <v>2971.5648917476874</v>
      </c>
      <c r="K143" s="13">
        <f t="shared" si="33"/>
        <v>335.78018688304746</v>
      </c>
      <c r="L143" s="7"/>
      <c r="M143" s="11">
        <f t="shared" si="34"/>
        <v>269579.42018815095</v>
      </c>
      <c r="N143" s="13">
        <f>M143*($C$7+((1/($C$5*12-A142))))</f>
        <v>3085.7038067538497</v>
      </c>
      <c r="O143" s="12">
        <f t="shared" si="26"/>
        <v>2149.6641533227703</v>
      </c>
      <c r="P143" s="20">
        <f t="shared" si="28"/>
        <v>936.03965343107939</v>
      </c>
    </row>
    <row r="144" spans="1:16" ht="20.149999999999999" customHeight="1" x14ac:dyDescent="0.35">
      <c r="A144" s="9">
        <v>134</v>
      </c>
      <c r="B144" s="10">
        <v>45658</v>
      </c>
      <c r="C144" s="11">
        <f t="shared" si="29"/>
        <v>273333.33333333407</v>
      </c>
      <c r="D144" s="11">
        <f t="shared" si="24"/>
        <v>2179.5983839003679</v>
      </c>
      <c r="E144" s="20">
        <f t="shared" si="30"/>
        <v>952.38095238095241</v>
      </c>
      <c r="F144" s="13">
        <f t="shared" si="27"/>
        <v>3131.9793362813202</v>
      </c>
      <c r="G144" s="7"/>
      <c r="H144" s="11">
        <f t="shared" si="31"/>
        <v>372314.40301991056</v>
      </c>
      <c r="I144" s="20">
        <f t="shared" si="32"/>
        <v>3307.3450786307349</v>
      </c>
      <c r="J144" s="12">
        <f t="shared" si="25"/>
        <v>2968.8873333842384</v>
      </c>
      <c r="K144" s="13">
        <f t="shared" si="33"/>
        <v>338.45774524649642</v>
      </c>
      <c r="L144" s="7"/>
      <c r="M144" s="11">
        <f t="shared" si="34"/>
        <v>268643.38053471985</v>
      </c>
      <c r="N144" s="13">
        <f t="shared" si="35"/>
        <v>3085.7038067538497</v>
      </c>
      <c r="O144" s="12">
        <f t="shared" si="26"/>
        <v>2142.200041679288</v>
      </c>
      <c r="P144" s="20">
        <f t="shared" si="28"/>
        <v>943.50376507456167</v>
      </c>
    </row>
    <row r="145" spans="1:16" ht="20.149999999999999" customHeight="1" x14ac:dyDescent="0.35">
      <c r="A145" s="9">
        <v>135</v>
      </c>
      <c r="B145" s="10">
        <v>45689</v>
      </c>
      <c r="C145" s="11">
        <f t="shared" si="29"/>
        <v>272380.95238095312</v>
      </c>
      <c r="D145" s="11">
        <f t="shared" si="24"/>
        <v>2172.0039644442695</v>
      </c>
      <c r="E145" s="20">
        <f t="shared" si="30"/>
        <v>952.38095238095241</v>
      </c>
      <c r="F145" s="13">
        <f t="shared" si="27"/>
        <v>3124.3849168252218</v>
      </c>
      <c r="G145" s="7"/>
      <c r="H145" s="11">
        <f t="shared" si="31"/>
        <v>371975.94527466409</v>
      </c>
      <c r="I145" s="20">
        <f t="shared" si="32"/>
        <v>3307.3450786307349</v>
      </c>
      <c r="J145" s="12">
        <f t="shared" si="25"/>
        <v>2966.1884237943932</v>
      </c>
      <c r="K145" s="13">
        <f t="shared" si="33"/>
        <v>341.15665483634166</v>
      </c>
      <c r="L145" s="7"/>
      <c r="M145" s="11">
        <f t="shared" si="34"/>
        <v>267699.87676964531</v>
      </c>
      <c r="N145" s="13">
        <f t="shared" si="35"/>
        <v>3085.7038067538497</v>
      </c>
      <c r="O145" s="12">
        <f t="shared" si="26"/>
        <v>2134.6764101613844</v>
      </c>
      <c r="P145" s="20">
        <f t="shared" si="28"/>
        <v>951.02739659246527</v>
      </c>
    </row>
    <row r="146" spans="1:16" ht="20.149999999999999" customHeight="1" x14ac:dyDescent="0.35">
      <c r="A146" s="9">
        <v>136</v>
      </c>
      <c r="B146" s="10">
        <v>45717</v>
      </c>
      <c r="C146" s="11">
        <f t="shared" si="29"/>
        <v>271428.57142857218</v>
      </c>
      <c r="D146" s="11">
        <f t="shared" si="24"/>
        <v>2164.4095449881706</v>
      </c>
      <c r="E146" s="20">
        <f t="shared" si="30"/>
        <v>952.38095238095241</v>
      </c>
      <c r="F146" s="13">
        <f t="shared" si="27"/>
        <v>3116.7904973691229</v>
      </c>
      <c r="G146" s="7"/>
      <c r="H146" s="11">
        <f t="shared" si="31"/>
        <v>371634.78861982777</v>
      </c>
      <c r="I146" s="20">
        <f t="shared" si="32"/>
        <v>3307.3450786307349</v>
      </c>
      <c r="J146" s="12">
        <f t="shared" si="25"/>
        <v>2963.4679927204734</v>
      </c>
      <c r="K146" s="13">
        <f t="shared" si="33"/>
        <v>343.87708591026148</v>
      </c>
      <c r="L146" s="7"/>
      <c r="M146" s="11">
        <f t="shared" si="34"/>
        <v>266748.84937305283</v>
      </c>
      <c r="N146" s="13">
        <f t="shared" si="35"/>
        <v>3085.7038067538497</v>
      </c>
      <c r="O146" s="12">
        <f t="shared" si="26"/>
        <v>2127.0927841492212</v>
      </c>
      <c r="P146" s="20">
        <f t="shared" si="28"/>
        <v>958.61102260462849</v>
      </c>
    </row>
    <row r="147" spans="1:16" ht="20.149999999999999" customHeight="1" x14ac:dyDescent="0.35">
      <c r="A147" s="9">
        <v>137</v>
      </c>
      <c r="B147" s="10">
        <v>45748</v>
      </c>
      <c r="C147" s="11">
        <f t="shared" si="29"/>
        <v>270476.19047619123</v>
      </c>
      <c r="D147" s="11">
        <f t="shared" si="24"/>
        <v>2156.8151255320718</v>
      </c>
      <c r="E147" s="20">
        <f t="shared" si="30"/>
        <v>952.38095238095241</v>
      </c>
      <c r="F147" s="13">
        <f t="shared" si="27"/>
        <v>3109.1960779130241</v>
      </c>
      <c r="G147" s="7"/>
      <c r="H147" s="11">
        <f t="shared" si="31"/>
        <v>371290.91153391753</v>
      </c>
      <c r="I147" s="20">
        <f t="shared" si="32"/>
        <v>3307.3450786307349</v>
      </c>
      <c r="J147" s="12">
        <f t="shared" si="25"/>
        <v>2960.7258685471429</v>
      </c>
      <c r="K147" s="13">
        <f t="shared" si="33"/>
        <v>346.61921008359195</v>
      </c>
      <c r="L147" s="7"/>
      <c r="M147" s="11">
        <f t="shared" si="34"/>
        <v>265790.2383504482</v>
      </c>
      <c r="N147" s="13">
        <f t="shared" si="35"/>
        <v>3085.7038067538497</v>
      </c>
      <c r="O147" s="12">
        <f t="shared" si="26"/>
        <v>2119.4486852382765</v>
      </c>
      <c r="P147" s="20">
        <f t="shared" si="28"/>
        <v>966.25512151557314</v>
      </c>
    </row>
    <row r="148" spans="1:16" ht="20.149999999999999" customHeight="1" x14ac:dyDescent="0.35">
      <c r="A148" s="9">
        <v>138</v>
      </c>
      <c r="B148" s="10">
        <v>45778</v>
      </c>
      <c r="C148" s="11">
        <f t="shared" si="29"/>
        <v>269523.80952381028</v>
      </c>
      <c r="D148" s="11">
        <f t="shared" si="24"/>
        <v>2149.2207060759729</v>
      </c>
      <c r="E148" s="20">
        <f t="shared" si="30"/>
        <v>952.38095238095241</v>
      </c>
      <c r="F148" s="13">
        <f t="shared" si="27"/>
        <v>3101.6016584569252</v>
      </c>
      <c r="G148" s="7"/>
      <c r="H148" s="11">
        <f t="shared" si="31"/>
        <v>370944.29232383391</v>
      </c>
      <c r="I148" s="20">
        <f t="shared" si="32"/>
        <v>3307.3450786307349</v>
      </c>
      <c r="J148" s="12">
        <f t="shared" si="25"/>
        <v>2957.9618782905804</v>
      </c>
      <c r="K148" s="13">
        <f t="shared" si="33"/>
        <v>349.38320034015442</v>
      </c>
      <c r="L148" s="7"/>
      <c r="M148" s="11">
        <f t="shared" si="34"/>
        <v>264823.9832289326</v>
      </c>
      <c r="N148" s="13">
        <f t="shared" si="35"/>
        <v>3085.7038067538497</v>
      </c>
      <c r="O148" s="12">
        <f t="shared" si="26"/>
        <v>2111.7436312091641</v>
      </c>
      <c r="P148" s="20">
        <f t="shared" si="28"/>
        <v>973.96017554468563</v>
      </c>
    </row>
    <row r="149" spans="1:16" ht="20.149999999999999" customHeight="1" x14ac:dyDescent="0.35">
      <c r="A149" s="9">
        <v>139</v>
      </c>
      <c r="B149" s="10">
        <v>45809</v>
      </c>
      <c r="C149" s="11">
        <f t="shared" si="29"/>
        <v>268571.42857142934</v>
      </c>
      <c r="D149" s="11">
        <f t="shared" si="24"/>
        <v>2141.626286619874</v>
      </c>
      <c r="E149" s="20">
        <f t="shared" si="30"/>
        <v>952.38095238095241</v>
      </c>
      <c r="F149" s="13">
        <f t="shared" si="27"/>
        <v>3094.0072390008263</v>
      </c>
      <c r="G149" s="7"/>
      <c r="H149" s="11">
        <f t="shared" si="31"/>
        <v>370594.90912349377</v>
      </c>
      <c r="I149" s="20">
        <f t="shared" si="32"/>
        <v>3307.3450786307349</v>
      </c>
      <c r="J149" s="12">
        <f t="shared" si="25"/>
        <v>2955.1758475875681</v>
      </c>
      <c r="K149" s="13">
        <f t="shared" si="33"/>
        <v>352.16923104316675</v>
      </c>
      <c r="L149" s="7"/>
      <c r="M149" s="11">
        <f t="shared" si="34"/>
        <v>263850.02305338794</v>
      </c>
      <c r="N149" s="13">
        <f t="shared" si="35"/>
        <v>3085.7038067538497</v>
      </c>
      <c r="O149" s="12">
        <f t="shared" si="26"/>
        <v>2103.977135997211</v>
      </c>
      <c r="P149" s="20">
        <f t="shared" si="28"/>
        <v>981.72667075663867</v>
      </c>
    </row>
    <row r="150" spans="1:16" ht="20.149999999999999" customHeight="1" x14ac:dyDescent="0.35">
      <c r="A150" s="9">
        <v>140</v>
      </c>
      <c r="B150" s="10">
        <v>45839</v>
      </c>
      <c r="C150" s="11">
        <f t="shared" si="29"/>
        <v>267619.04761904839</v>
      </c>
      <c r="D150" s="11">
        <f t="shared" si="24"/>
        <v>2134.0318671637756</v>
      </c>
      <c r="E150" s="20">
        <f t="shared" si="30"/>
        <v>952.38095238095241</v>
      </c>
      <c r="F150" s="13">
        <f t="shared" si="27"/>
        <v>3086.4128195447279</v>
      </c>
      <c r="G150" s="7"/>
      <c r="H150" s="11">
        <f t="shared" si="31"/>
        <v>370242.73989245063</v>
      </c>
      <c r="I150" s="20">
        <f t="shared" si="32"/>
        <v>3307.3450786307349</v>
      </c>
      <c r="J150" s="12">
        <f t="shared" si="25"/>
        <v>2952.3676006844912</v>
      </c>
      <c r="K150" s="13">
        <f t="shared" si="33"/>
        <v>354.97747794624365</v>
      </c>
      <c r="L150" s="7"/>
      <c r="M150" s="11">
        <f t="shared" si="34"/>
        <v>262868.29638263129</v>
      </c>
      <c r="N150" s="13">
        <f t="shared" si="35"/>
        <v>3085.7038067538497</v>
      </c>
      <c r="O150" s="12">
        <f t="shared" si="26"/>
        <v>2096.1487096617975</v>
      </c>
      <c r="P150" s="20">
        <f t="shared" si="28"/>
        <v>989.55509709205216</v>
      </c>
    </row>
    <row r="151" spans="1:16" ht="20.149999999999999" customHeight="1" x14ac:dyDescent="0.35">
      <c r="A151" s="9">
        <v>141</v>
      </c>
      <c r="B151" s="10">
        <v>45870</v>
      </c>
      <c r="C151" s="11">
        <f t="shared" si="29"/>
        <v>266666.66666666744</v>
      </c>
      <c r="D151" s="11">
        <f t="shared" si="24"/>
        <v>2126.4374477076767</v>
      </c>
      <c r="E151" s="20">
        <f t="shared" si="30"/>
        <v>952.38095238095241</v>
      </c>
      <c r="F151" s="13">
        <f t="shared" si="27"/>
        <v>3078.818400088629</v>
      </c>
      <c r="G151" s="7"/>
      <c r="H151" s="11">
        <f t="shared" si="31"/>
        <v>369887.76241450437</v>
      </c>
      <c r="I151" s="20">
        <f t="shared" si="32"/>
        <v>3307.3450786307349</v>
      </c>
      <c r="J151" s="12">
        <f t="shared" si="25"/>
        <v>2949.5369604262496</v>
      </c>
      <c r="K151" s="13">
        <f t="shared" si="33"/>
        <v>357.80811820448525</v>
      </c>
      <c r="L151" s="7"/>
      <c r="M151" s="11">
        <f t="shared" si="34"/>
        <v>261878.74128553923</v>
      </c>
      <c r="N151" s="13">
        <f t="shared" si="35"/>
        <v>3085.7038067538497</v>
      </c>
      <c r="O151" s="12">
        <f t="shared" si="26"/>
        <v>2088.2578583554478</v>
      </c>
      <c r="P151" s="20">
        <f t="shared" si="28"/>
        <v>997.44594839840192</v>
      </c>
    </row>
    <row r="152" spans="1:16" ht="20.149999999999999" customHeight="1" x14ac:dyDescent="0.35">
      <c r="A152" s="9">
        <v>142</v>
      </c>
      <c r="B152" s="10">
        <v>45901</v>
      </c>
      <c r="C152" s="11">
        <f t="shared" si="29"/>
        <v>265714.2857142865</v>
      </c>
      <c r="D152" s="11">
        <f t="shared" si="24"/>
        <v>2118.8430282515778</v>
      </c>
      <c r="E152" s="20">
        <f t="shared" si="30"/>
        <v>952.38095238095241</v>
      </c>
      <c r="F152" s="13">
        <f t="shared" si="27"/>
        <v>3071.2239806325301</v>
      </c>
      <c r="G152" s="7"/>
      <c r="H152" s="11">
        <f t="shared" si="31"/>
        <v>369529.9542962999</v>
      </c>
      <c r="I152" s="20">
        <f t="shared" si="32"/>
        <v>3307.3450786307349</v>
      </c>
      <c r="J152" s="12">
        <f t="shared" si="25"/>
        <v>2946.6837482450851</v>
      </c>
      <c r="K152" s="13">
        <f t="shared" si="33"/>
        <v>360.66133038564976</v>
      </c>
      <c r="L152" s="7"/>
      <c r="M152" s="11">
        <f t="shared" si="34"/>
        <v>260881.29533714082</v>
      </c>
      <c r="N152" s="13">
        <f t="shared" si="35"/>
        <v>3085.7038067538497</v>
      </c>
      <c r="O152" s="12">
        <f t="shared" si="26"/>
        <v>2080.3040842926775</v>
      </c>
      <c r="P152" s="20">
        <f t="shared" si="28"/>
        <v>1005.3997224611721</v>
      </c>
    </row>
    <row r="153" spans="1:16" ht="20.149999999999999" customHeight="1" x14ac:dyDescent="0.35">
      <c r="A153" s="9">
        <v>143</v>
      </c>
      <c r="B153" s="10">
        <v>45931</v>
      </c>
      <c r="C153" s="11">
        <f t="shared" si="29"/>
        <v>264761.90476190555</v>
      </c>
      <c r="D153" s="11">
        <f t="shared" si="24"/>
        <v>2111.248608795479</v>
      </c>
      <c r="E153" s="20">
        <f t="shared" si="30"/>
        <v>952.38095238095241</v>
      </c>
      <c r="F153" s="13">
        <f t="shared" si="27"/>
        <v>3063.6295611764313</v>
      </c>
      <c r="G153" s="7"/>
      <c r="H153" s="11">
        <f t="shared" si="31"/>
        <v>369169.29296591424</v>
      </c>
      <c r="I153" s="20">
        <f t="shared" si="32"/>
        <v>3307.3450786307349</v>
      </c>
      <c r="J153" s="12">
        <f t="shared" si="25"/>
        <v>2943.8077841493146</v>
      </c>
      <c r="K153" s="13">
        <f t="shared" si="33"/>
        <v>363.5372944814203</v>
      </c>
      <c r="L153" s="7"/>
      <c r="M153" s="11">
        <f t="shared" si="34"/>
        <v>259875.89561467964</v>
      </c>
      <c r="N153" s="13">
        <f t="shared" si="35"/>
        <v>3085.7038067538497</v>
      </c>
      <c r="O153" s="12">
        <f t="shared" si="26"/>
        <v>2072.2868857185913</v>
      </c>
      <c r="P153" s="20">
        <f t="shared" si="28"/>
        <v>1013.4169210352584</v>
      </c>
    </row>
    <row r="154" spans="1:16" ht="20.149999999999999" customHeight="1" x14ac:dyDescent="0.35">
      <c r="A154" s="9">
        <v>144</v>
      </c>
      <c r="B154" s="10">
        <v>45962</v>
      </c>
      <c r="C154" s="11">
        <f t="shared" si="29"/>
        <v>263809.5238095246</v>
      </c>
      <c r="D154" s="11">
        <f t="shared" si="24"/>
        <v>2103.6541893393805</v>
      </c>
      <c r="E154" s="20">
        <f t="shared" si="30"/>
        <v>952.38095238095241</v>
      </c>
      <c r="F154" s="13">
        <f t="shared" si="27"/>
        <v>3056.0351417203328</v>
      </c>
      <c r="G154" s="7"/>
      <c r="H154" s="11">
        <f t="shared" si="31"/>
        <v>368805.75567143282</v>
      </c>
      <c r="I154" s="20">
        <f t="shared" si="32"/>
        <v>3307.3450786307349</v>
      </c>
      <c r="J154" s="12">
        <f t="shared" si="25"/>
        <v>2940.9088867119763</v>
      </c>
      <c r="K154" s="13">
        <f t="shared" si="33"/>
        <v>366.4361919187586</v>
      </c>
      <c r="L154" s="7"/>
      <c r="M154" s="11">
        <f t="shared" si="34"/>
        <v>258862.47869364437</v>
      </c>
      <c r="N154" s="13">
        <f t="shared" si="35"/>
        <v>3085.7038067538497</v>
      </c>
      <c r="O154" s="12">
        <f t="shared" si="26"/>
        <v>2064.2057568772289</v>
      </c>
      <c r="P154" s="20">
        <f t="shared" si="28"/>
        <v>1021.4980498766208</v>
      </c>
    </row>
    <row r="155" spans="1:16" ht="20.149999999999999" customHeight="1" x14ac:dyDescent="0.35">
      <c r="A155" s="9">
        <v>145</v>
      </c>
      <c r="B155" s="10">
        <v>45992</v>
      </c>
      <c r="C155" s="11">
        <f t="shared" si="29"/>
        <v>262857.14285714366</v>
      </c>
      <c r="D155" s="11">
        <f t="shared" si="24"/>
        <v>2096.0597698832817</v>
      </c>
      <c r="E155" s="20">
        <f t="shared" si="30"/>
        <v>952.38095238095241</v>
      </c>
      <c r="F155" s="13">
        <f t="shared" si="27"/>
        <v>3048.440722264234</v>
      </c>
      <c r="G155" s="7"/>
      <c r="H155" s="11">
        <f t="shared" si="31"/>
        <v>368439.31947951409</v>
      </c>
      <c r="I155" s="20">
        <f t="shared" si="32"/>
        <v>3307.3450786307349</v>
      </c>
      <c r="J155" s="12">
        <f t="shared" si="25"/>
        <v>2937.9868730593835</v>
      </c>
      <c r="K155" s="13">
        <f t="shared" si="33"/>
        <v>369.35820557135139</v>
      </c>
      <c r="L155" s="7"/>
      <c r="M155" s="11">
        <f t="shared" si="34"/>
        <v>257840.98064376775</v>
      </c>
      <c r="N155" s="13">
        <f>M155*($C$7+((1/($C$5*12-A154))))</f>
        <v>2990.2666395875158</v>
      </c>
      <c r="O155" s="12">
        <f t="shared" si="26"/>
        <v>2056.0601879796614</v>
      </c>
      <c r="P155" s="20">
        <f t="shared" si="28"/>
        <v>934.20645160785443</v>
      </c>
    </row>
    <row r="156" spans="1:16" ht="20.149999999999999" customHeight="1" x14ac:dyDescent="0.35">
      <c r="A156" s="9">
        <v>146</v>
      </c>
      <c r="B156" s="10">
        <v>46023</v>
      </c>
      <c r="C156" s="11">
        <f t="shared" si="29"/>
        <v>261904.76190476271</v>
      </c>
      <c r="D156" s="11">
        <f t="shared" si="24"/>
        <v>2088.4653504271828</v>
      </c>
      <c r="E156" s="20">
        <f t="shared" si="30"/>
        <v>952.38095238095241</v>
      </c>
      <c r="F156" s="13">
        <f t="shared" si="27"/>
        <v>3040.8463028081351</v>
      </c>
      <c r="G156" s="7"/>
      <c r="H156" s="11">
        <f t="shared" si="31"/>
        <v>368069.96127394272</v>
      </c>
      <c r="I156" s="20">
        <f t="shared" si="32"/>
        <v>3307.3450786307349</v>
      </c>
      <c r="J156" s="12">
        <f t="shared" si="25"/>
        <v>2935.0415588595897</v>
      </c>
      <c r="K156" s="13">
        <f t="shared" si="33"/>
        <v>372.30351977114515</v>
      </c>
      <c r="L156" s="7"/>
      <c r="M156" s="11">
        <f t="shared" si="34"/>
        <v>256906.77419215988</v>
      </c>
      <c r="N156" s="13">
        <f t="shared" si="35"/>
        <v>2990.2666395875158</v>
      </c>
      <c r="O156" s="12">
        <f t="shared" si="26"/>
        <v>2048.6106945449524</v>
      </c>
      <c r="P156" s="20">
        <f t="shared" si="28"/>
        <v>941.65594504256342</v>
      </c>
    </row>
    <row r="157" spans="1:16" ht="20.149999999999999" customHeight="1" x14ac:dyDescent="0.35">
      <c r="A157" s="9">
        <v>147</v>
      </c>
      <c r="B157" s="10">
        <v>46054</v>
      </c>
      <c r="C157" s="11">
        <f t="shared" si="29"/>
        <v>260952.38095238176</v>
      </c>
      <c r="D157" s="11">
        <f t="shared" si="24"/>
        <v>2080.8709309710839</v>
      </c>
      <c r="E157" s="20">
        <f t="shared" si="30"/>
        <v>952.38095238095241</v>
      </c>
      <c r="F157" s="13">
        <f t="shared" si="27"/>
        <v>3033.2518833520362</v>
      </c>
      <c r="G157" s="7"/>
      <c r="H157" s="11">
        <f t="shared" si="31"/>
        <v>367697.65775417158</v>
      </c>
      <c r="I157" s="20">
        <f t="shared" si="32"/>
        <v>3307.3450786307349</v>
      </c>
      <c r="J157" s="12">
        <f t="shared" si="25"/>
        <v>2932.0727583107591</v>
      </c>
      <c r="K157" s="13">
        <f t="shared" si="33"/>
        <v>375.27232031997573</v>
      </c>
      <c r="L157" s="7"/>
      <c r="M157" s="11">
        <f t="shared" si="34"/>
        <v>255965.11824711732</v>
      </c>
      <c r="N157" s="13">
        <f t="shared" si="35"/>
        <v>2990.2666395875158</v>
      </c>
      <c r="O157" s="12">
        <f t="shared" si="26"/>
        <v>2041.1017978034708</v>
      </c>
      <c r="P157" s="20">
        <f t="shared" si="28"/>
        <v>949.16484178404494</v>
      </c>
    </row>
    <row r="158" spans="1:16" ht="20.149999999999999" customHeight="1" x14ac:dyDescent="0.35">
      <c r="A158" s="9">
        <v>148</v>
      </c>
      <c r="B158" s="10">
        <v>46082</v>
      </c>
      <c r="C158" s="11">
        <f t="shared" si="29"/>
        <v>260000.00000000081</v>
      </c>
      <c r="D158" s="11">
        <f t="shared" si="24"/>
        <v>2073.276511514985</v>
      </c>
      <c r="E158" s="20">
        <f t="shared" si="30"/>
        <v>952.38095238095241</v>
      </c>
      <c r="F158" s="13">
        <f t="shared" si="27"/>
        <v>3025.6574638959373</v>
      </c>
      <c r="G158" s="7"/>
      <c r="H158" s="11">
        <f t="shared" si="31"/>
        <v>367322.38543385162</v>
      </c>
      <c r="I158" s="20">
        <f t="shared" si="32"/>
        <v>3307.3450786307349</v>
      </c>
      <c r="J158" s="12">
        <f t="shared" si="25"/>
        <v>2929.0802841294476</v>
      </c>
      <c r="K158" s="13">
        <f t="shared" si="33"/>
        <v>378.26479450128727</v>
      </c>
      <c r="L158" s="7"/>
      <c r="M158" s="11">
        <f t="shared" si="34"/>
        <v>255015.95340533328</v>
      </c>
      <c r="N158" s="13">
        <f t="shared" si="35"/>
        <v>2990.2666395875158</v>
      </c>
      <c r="O158" s="12">
        <f t="shared" si="26"/>
        <v>2033.5330240649066</v>
      </c>
      <c r="P158" s="20">
        <f t="shared" si="28"/>
        <v>956.73361552260917</v>
      </c>
    </row>
    <row r="159" spans="1:16" ht="20.149999999999999" customHeight="1" x14ac:dyDescent="0.35">
      <c r="A159" s="9">
        <v>149</v>
      </c>
      <c r="B159" s="10">
        <v>46113</v>
      </c>
      <c r="C159" s="11">
        <f t="shared" si="29"/>
        <v>259047.61904761987</v>
      </c>
      <c r="D159" s="11">
        <f t="shared" si="24"/>
        <v>2065.6820920588866</v>
      </c>
      <c r="E159" s="20">
        <f t="shared" si="30"/>
        <v>952.38095238095241</v>
      </c>
      <c r="F159" s="13">
        <f t="shared" si="27"/>
        <v>3018.0630444398389</v>
      </c>
      <c r="G159" s="7"/>
      <c r="H159" s="11">
        <f t="shared" si="31"/>
        <v>366944.12063935032</v>
      </c>
      <c r="I159" s="20">
        <f t="shared" si="32"/>
        <v>3307.3450786307349</v>
      </c>
      <c r="J159" s="12">
        <f t="shared" si="25"/>
        <v>2926.0639475387834</v>
      </c>
      <c r="K159" s="13">
        <f t="shared" si="33"/>
        <v>381.28113109195147</v>
      </c>
      <c r="L159" s="7"/>
      <c r="M159" s="11">
        <f t="shared" si="34"/>
        <v>254059.21978981065</v>
      </c>
      <c r="N159" s="13">
        <f t="shared" si="35"/>
        <v>2990.2666395875158</v>
      </c>
      <c r="O159" s="12">
        <f t="shared" si="26"/>
        <v>2025.9038958616763</v>
      </c>
      <c r="P159" s="20">
        <f t="shared" si="28"/>
        <v>964.36274372583944</v>
      </c>
    </row>
    <row r="160" spans="1:16" ht="20.149999999999999" customHeight="1" x14ac:dyDescent="0.35">
      <c r="A160" s="9">
        <v>150</v>
      </c>
      <c r="B160" s="10">
        <v>46143</v>
      </c>
      <c r="C160" s="11">
        <f t="shared" si="29"/>
        <v>258095.23809523892</v>
      </c>
      <c r="D160" s="11">
        <f t="shared" si="24"/>
        <v>2058.0876726027877</v>
      </c>
      <c r="E160" s="20">
        <f t="shared" si="30"/>
        <v>952.38095238095241</v>
      </c>
      <c r="F160" s="13">
        <f t="shared" si="27"/>
        <v>3010.46862498374</v>
      </c>
      <c r="G160" s="7"/>
      <c r="H160" s="11">
        <f t="shared" si="31"/>
        <v>366562.83950825839</v>
      </c>
      <c r="I160" s="20">
        <f t="shared" si="32"/>
        <v>3307.3450786307349</v>
      </c>
      <c r="J160" s="12">
        <f t="shared" si="25"/>
        <v>2923.0235582565651</v>
      </c>
      <c r="K160" s="13">
        <f t="shared" si="33"/>
        <v>384.32152037416972</v>
      </c>
      <c r="L160" s="7"/>
      <c r="M160" s="11">
        <f t="shared" si="34"/>
        <v>253094.85704608483</v>
      </c>
      <c r="N160" s="13">
        <f t="shared" si="35"/>
        <v>2990.2666395875158</v>
      </c>
      <c r="O160" s="12">
        <f t="shared" si="26"/>
        <v>2018.2139319188038</v>
      </c>
      <c r="P160" s="20">
        <f t="shared" si="28"/>
        <v>972.05270766871195</v>
      </c>
    </row>
    <row r="161" spans="1:16" ht="20.149999999999999" customHeight="1" x14ac:dyDescent="0.35">
      <c r="A161" s="9">
        <v>151</v>
      </c>
      <c r="B161" s="10">
        <v>46174</v>
      </c>
      <c r="C161" s="11">
        <f t="shared" si="29"/>
        <v>257142.85714285797</v>
      </c>
      <c r="D161" s="11">
        <f t="shared" si="24"/>
        <v>2050.4932531466889</v>
      </c>
      <c r="E161" s="20">
        <f t="shared" si="30"/>
        <v>952.38095238095241</v>
      </c>
      <c r="F161" s="13">
        <f t="shared" si="27"/>
        <v>3002.8742055276412</v>
      </c>
      <c r="G161" s="7"/>
      <c r="H161" s="11">
        <f t="shared" si="31"/>
        <v>366178.51798788423</v>
      </c>
      <c r="I161" s="20">
        <f t="shared" si="32"/>
        <v>3307.3450786307349</v>
      </c>
      <c r="J161" s="12">
        <f t="shared" si="25"/>
        <v>2919.9589244832518</v>
      </c>
      <c r="K161" s="13">
        <f t="shared" si="33"/>
        <v>387.38615414748301</v>
      </c>
      <c r="L161" s="7"/>
      <c r="M161" s="11">
        <f t="shared" si="34"/>
        <v>252122.80433841611</v>
      </c>
      <c r="N161" s="13">
        <f t="shared" si="35"/>
        <v>2990.2666395875158</v>
      </c>
      <c r="O161" s="12">
        <f t="shared" si="26"/>
        <v>2010.4626471235574</v>
      </c>
      <c r="P161" s="20">
        <f t="shared" si="28"/>
        <v>979.80399246395837</v>
      </c>
    </row>
    <row r="162" spans="1:16" ht="20.149999999999999" customHeight="1" x14ac:dyDescent="0.35">
      <c r="A162" s="9">
        <v>152</v>
      </c>
      <c r="B162" s="10">
        <v>46204</v>
      </c>
      <c r="C162" s="11">
        <f t="shared" si="29"/>
        <v>256190.47619047703</v>
      </c>
      <c r="D162" s="11">
        <f t="shared" si="24"/>
        <v>2042.8988336905902</v>
      </c>
      <c r="E162" s="20">
        <f t="shared" si="30"/>
        <v>952.38095238095241</v>
      </c>
      <c r="F162" s="13">
        <f t="shared" si="27"/>
        <v>2995.2797860715427</v>
      </c>
      <c r="G162" s="7"/>
      <c r="H162" s="11">
        <f t="shared" si="31"/>
        <v>365791.13183373673</v>
      </c>
      <c r="I162" s="20">
        <f t="shared" si="32"/>
        <v>3307.3450786307349</v>
      </c>
      <c r="J162" s="12">
        <f t="shared" si="25"/>
        <v>2916.8698528898667</v>
      </c>
      <c r="K162" s="13">
        <f t="shared" si="33"/>
        <v>390.47522574086815</v>
      </c>
      <c r="L162" s="7"/>
      <c r="M162" s="11">
        <f t="shared" si="34"/>
        <v>251143.00034595217</v>
      </c>
      <c r="N162" s="13">
        <f t="shared" si="35"/>
        <v>2990.2666395875158</v>
      </c>
      <c r="O162" s="12">
        <f t="shared" si="26"/>
        <v>2002.6495524948493</v>
      </c>
      <c r="P162" s="20">
        <f t="shared" si="28"/>
        <v>987.61708709266645</v>
      </c>
    </row>
    <row r="163" spans="1:16" ht="20.149999999999999" customHeight="1" x14ac:dyDescent="0.35">
      <c r="A163" s="9">
        <v>153</v>
      </c>
      <c r="B163" s="10">
        <v>46235</v>
      </c>
      <c r="C163" s="11">
        <f t="shared" si="29"/>
        <v>255238.09523809608</v>
      </c>
      <c r="D163" s="11">
        <f t="shared" si="24"/>
        <v>2035.3044142344913</v>
      </c>
      <c r="E163" s="20">
        <f t="shared" si="30"/>
        <v>952.38095238095241</v>
      </c>
      <c r="F163" s="13">
        <f t="shared" si="27"/>
        <v>2987.6853666154439</v>
      </c>
      <c r="G163" s="7"/>
      <c r="H163" s="11">
        <f t="shared" si="31"/>
        <v>365400.65660799586</v>
      </c>
      <c r="I163" s="20">
        <f t="shared" si="32"/>
        <v>3307.3450786307349</v>
      </c>
      <c r="J163" s="12">
        <f t="shared" si="25"/>
        <v>2913.7561486058012</v>
      </c>
      <c r="K163" s="13">
        <f t="shared" si="33"/>
        <v>393.58893002493369</v>
      </c>
      <c r="L163" s="7"/>
      <c r="M163" s="11">
        <f t="shared" si="34"/>
        <v>250155.38325885951</v>
      </c>
      <c r="N163" s="13">
        <f t="shared" si="35"/>
        <v>2990.2666395875158</v>
      </c>
      <c r="O163" s="12">
        <f t="shared" si="26"/>
        <v>1994.7741551523875</v>
      </c>
      <c r="P163" s="20">
        <f t="shared" si="28"/>
        <v>995.49248443512829</v>
      </c>
    </row>
    <row r="164" spans="1:16" ht="20.149999999999999" customHeight="1" x14ac:dyDescent="0.35">
      <c r="A164" s="9">
        <v>154</v>
      </c>
      <c r="B164" s="10">
        <v>46266</v>
      </c>
      <c r="C164" s="11">
        <f t="shared" si="29"/>
        <v>254285.71428571513</v>
      </c>
      <c r="D164" s="11">
        <f t="shared" si="24"/>
        <v>2027.7099947783925</v>
      </c>
      <c r="E164" s="20">
        <f t="shared" si="30"/>
        <v>952.38095238095241</v>
      </c>
      <c r="F164" s="13">
        <f t="shared" si="27"/>
        <v>2980.090947159345</v>
      </c>
      <c r="G164" s="7"/>
      <c r="H164" s="11">
        <f t="shared" si="31"/>
        <v>365007.06767797092</v>
      </c>
      <c r="I164" s="20">
        <f t="shared" si="32"/>
        <v>3307.3450786307349</v>
      </c>
      <c r="J164" s="12">
        <f t="shared" si="25"/>
        <v>2910.6176152065204</v>
      </c>
      <c r="K164" s="13">
        <f t="shared" si="33"/>
        <v>396.72746342421442</v>
      </c>
      <c r="L164" s="7"/>
      <c r="M164" s="11">
        <f t="shared" si="34"/>
        <v>249159.89077442439</v>
      </c>
      <c r="N164" s="13">
        <f t="shared" si="35"/>
        <v>2990.2666395875158</v>
      </c>
      <c r="O164" s="12">
        <f t="shared" si="26"/>
        <v>1986.8359582855835</v>
      </c>
      <c r="P164" s="20">
        <f t="shared" si="28"/>
        <v>1003.4306813019323</v>
      </c>
    </row>
    <row r="165" spans="1:16" ht="20.149999999999999" customHeight="1" x14ac:dyDescent="0.35">
      <c r="A165" s="9">
        <v>155</v>
      </c>
      <c r="B165" s="10">
        <v>46296</v>
      </c>
      <c r="C165" s="11">
        <f t="shared" si="29"/>
        <v>253333.33333333419</v>
      </c>
      <c r="D165" s="11">
        <f t="shared" si="24"/>
        <v>2020.1155753222938</v>
      </c>
      <c r="E165" s="20">
        <f t="shared" si="30"/>
        <v>952.38095238095241</v>
      </c>
      <c r="F165" s="13">
        <f t="shared" si="27"/>
        <v>2972.4965277032461</v>
      </c>
      <c r="G165" s="7"/>
      <c r="H165" s="11">
        <f t="shared" si="31"/>
        <v>364610.34021454671</v>
      </c>
      <c r="I165" s="20">
        <f t="shared" si="32"/>
        <v>3307.3450786307349</v>
      </c>
      <c r="J165" s="12">
        <f t="shared" si="25"/>
        <v>2907.4540547011729</v>
      </c>
      <c r="K165" s="13">
        <f t="shared" si="33"/>
        <v>399.89102392956192</v>
      </c>
      <c r="L165" s="7"/>
      <c r="M165" s="11">
        <f t="shared" si="34"/>
        <v>248156.46009312247</v>
      </c>
      <c r="N165" s="13">
        <f t="shared" si="35"/>
        <v>2990.2666395875158</v>
      </c>
      <c r="O165" s="12">
        <f t="shared" si="26"/>
        <v>1978.8344611222115</v>
      </c>
      <c r="P165" s="20">
        <f t="shared" si="28"/>
        <v>1011.4321784653043</v>
      </c>
    </row>
    <row r="166" spans="1:16" ht="20.149999999999999" customHeight="1" x14ac:dyDescent="0.35">
      <c r="A166" s="9">
        <v>156</v>
      </c>
      <c r="B166" s="10">
        <v>46327</v>
      </c>
      <c r="C166" s="11">
        <f t="shared" si="29"/>
        <v>252380.95238095324</v>
      </c>
      <c r="D166" s="11">
        <f t="shared" si="24"/>
        <v>2012.5211558661949</v>
      </c>
      <c r="E166" s="20">
        <f t="shared" si="30"/>
        <v>952.38095238095241</v>
      </c>
      <c r="F166" s="13">
        <f t="shared" si="27"/>
        <v>2964.9021082471472</v>
      </c>
      <c r="G166" s="7"/>
      <c r="H166" s="11">
        <f t="shared" si="31"/>
        <v>364210.44919061713</v>
      </c>
      <c r="I166" s="20">
        <f t="shared" si="32"/>
        <v>3307.3450786307349</v>
      </c>
      <c r="J166" s="12">
        <f t="shared" si="25"/>
        <v>2904.2652675201002</v>
      </c>
      <c r="K166" s="13">
        <f t="shared" si="33"/>
        <v>403.07981111063464</v>
      </c>
      <c r="L166" s="7"/>
      <c r="M166" s="11">
        <f t="shared" si="34"/>
        <v>247145.02791465717</v>
      </c>
      <c r="N166" s="13">
        <f t="shared" si="35"/>
        <v>2990.2666395875158</v>
      </c>
      <c r="O166" s="12">
        <f t="shared" si="26"/>
        <v>1970.7691588968171</v>
      </c>
      <c r="P166" s="20">
        <f t="shared" si="28"/>
        <v>1019.4974806906987</v>
      </c>
    </row>
    <row r="167" spans="1:16" ht="20.149999999999999" customHeight="1" x14ac:dyDescent="0.35">
      <c r="A167" s="9">
        <v>157</v>
      </c>
      <c r="B167" s="10">
        <v>46357</v>
      </c>
      <c r="C167" s="11">
        <f t="shared" si="29"/>
        <v>251428.57142857229</v>
      </c>
      <c r="D167" s="11">
        <f t="shared" si="24"/>
        <v>2004.9267364100963</v>
      </c>
      <c r="E167" s="20">
        <f t="shared" si="30"/>
        <v>952.38095238095241</v>
      </c>
      <c r="F167" s="13">
        <f t="shared" si="27"/>
        <v>2957.3076887910488</v>
      </c>
      <c r="G167" s="7"/>
      <c r="H167" s="11">
        <f t="shared" si="31"/>
        <v>363807.3693795065</v>
      </c>
      <c r="I167" s="20">
        <f t="shared" si="32"/>
        <v>3307.3450786307349</v>
      </c>
      <c r="J167" s="12">
        <f t="shared" si="25"/>
        <v>2901.0510525022482</v>
      </c>
      <c r="K167" s="13">
        <f t="shared" si="33"/>
        <v>406.29402612848662</v>
      </c>
      <c r="L167" s="7"/>
      <c r="M167" s="11">
        <f t="shared" si="34"/>
        <v>246125.53043396646</v>
      </c>
      <c r="N167" s="13">
        <f>M167*($C$7+((1/($C$5*12-A166))))</f>
        <v>2894.9332187051123</v>
      </c>
      <c r="O167" s="12">
        <f t="shared" si="26"/>
        <v>1962.6395428188757</v>
      </c>
      <c r="P167" s="20">
        <f t="shared" si="28"/>
        <v>932.29367588623654</v>
      </c>
    </row>
    <row r="168" spans="1:16" ht="20.149999999999999" customHeight="1" x14ac:dyDescent="0.35">
      <c r="A168" s="9">
        <v>158</v>
      </c>
      <c r="B168" s="10">
        <v>46388</v>
      </c>
      <c r="C168" s="11">
        <f t="shared" si="29"/>
        <v>250476.19047619135</v>
      </c>
      <c r="D168" s="11">
        <f t="shared" si="24"/>
        <v>1997.3323169539974</v>
      </c>
      <c r="E168" s="20">
        <f t="shared" si="30"/>
        <v>952.38095238095241</v>
      </c>
      <c r="F168" s="13">
        <f t="shared" si="27"/>
        <v>2949.7132693349499</v>
      </c>
      <c r="G168" s="7"/>
      <c r="H168" s="11">
        <f t="shared" si="31"/>
        <v>363401.07535337802</v>
      </c>
      <c r="I168" s="20">
        <f t="shared" si="32"/>
        <v>3307.3450786307349</v>
      </c>
      <c r="J168" s="12">
        <f t="shared" si="25"/>
        <v>2897.8112068824748</v>
      </c>
      <c r="K168" s="13">
        <f t="shared" si="33"/>
        <v>409.53387174826003</v>
      </c>
      <c r="L168" s="7"/>
      <c r="M168" s="11">
        <f t="shared" si="34"/>
        <v>245193.23675808022</v>
      </c>
      <c r="N168" s="13">
        <f t="shared" si="35"/>
        <v>2894.9332187051123</v>
      </c>
      <c r="O168" s="12">
        <f t="shared" si="26"/>
        <v>1955.20530212638</v>
      </c>
      <c r="P168" s="20">
        <f t="shared" si="28"/>
        <v>939.72791657873222</v>
      </c>
    </row>
    <row r="169" spans="1:16" ht="20.149999999999999" customHeight="1" x14ac:dyDescent="0.35">
      <c r="A169" s="9">
        <v>159</v>
      </c>
      <c r="B169" s="10">
        <v>46419</v>
      </c>
      <c r="C169" s="11">
        <f t="shared" si="29"/>
        <v>249523.8095238104</v>
      </c>
      <c r="D169" s="11">
        <f t="shared" si="24"/>
        <v>1989.7378974978988</v>
      </c>
      <c r="E169" s="20">
        <f t="shared" si="30"/>
        <v>952.38095238095241</v>
      </c>
      <c r="F169" s="13">
        <f t="shared" si="27"/>
        <v>2942.1188498788511</v>
      </c>
      <c r="G169" s="7"/>
      <c r="H169" s="11">
        <f t="shared" si="31"/>
        <v>362991.54148162977</v>
      </c>
      <c r="I169" s="20">
        <f t="shared" si="32"/>
        <v>3307.3450786307349</v>
      </c>
      <c r="J169" s="12">
        <f t="shared" si="25"/>
        <v>2894.5455262787618</v>
      </c>
      <c r="K169" s="13">
        <f t="shared" si="33"/>
        <v>412.79955235197303</v>
      </c>
      <c r="L169" s="7"/>
      <c r="M169" s="11">
        <f t="shared" si="34"/>
        <v>244253.50884150149</v>
      </c>
      <c r="N169" s="13">
        <f t="shared" si="35"/>
        <v>2894.9332187051123</v>
      </c>
      <c r="O169" s="12">
        <f t="shared" si="26"/>
        <v>1947.71177975462</v>
      </c>
      <c r="P169" s="20">
        <f t="shared" si="28"/>
        <v>947.22143895049226</v>
      </c>
    </row>
    <row r="170" spans="1:16" ht="20.149999999999999" customHeight="1" x14ac:dyDescent="0.35">
      <c r="A170" s="9">
        <v>160</v>
      </c>
      <c r="B170" s="10">
        <v>46447</v>
      </c>
      <c r="C170" s="11">
        <f t="shared" si="29"/>
        <v>248571.42857142945</v>
      </c>
      <c r="D170" s="11">
        <f t="shared" si="24"/>
        <v>1982.1434780417999</v>
      </c>
      <c r="E170" s="20">
        <f t="shared" si="30"/>
        <v>952.38095238095241</v>
      </c>
      <c r="F170" s="13">
        <f t="shared" si="27"/>
        <v>2934.5244304227522</v>
      </c>
      <c r="G170" s="7"/>
      <c r="H170" s="11">
        <f t="shared" si="31"/>
        <v>362578.74192927778</v>
      </c>
      <c r="I170" s="20">
        <f t="shared" si="32"/>
        <v>3307.3450786307349</v>
      </c>
      <c r="J170" s="12">
        <f t="shared" si="25"/>
        <v>2891.2538046793184</v>
      </c>
      <c r="K170" s="13">
        <f t="shared" si="33"/>
        <v>416.0912739514165</v>
      </c>
      <c r="L170" s="7"/>
      <c r="M170" s="11">
        <f t="shared" si="34"/>
        <v>243306.28740255101</v>
      </c>
      <c r="N170" s="13">
        <f t="shared" si="35"/>
        <v>2894.9332187051123</v>
      </c>
      <c r="O170" s="12">
        <f t="shared" si="26"/>
        <v>1940.1585029831606</v>
      </c>
      <c r="P170" s="20">
        <f t="shared" si="28"/>
        <v>954.77471572195168</v>
      </c>
    </row>
    <row r="171" spans="1:16" ht="20.149999999999999" customHeight="1" x14ac:dyDescent="0.35">
      <c r="A171" s="9">
        <v>161</v>
      </c>
      <c r="B171" s="10">
        <v>46478</v>
      </c>
      <c r="C171" s="11">
        <f t="shared" si="29"/>
        <v>247619.04761904851</v>
      </c>
      <c r="D171" s="11">
        <f t="shared" si="24"/>
        <v>1974.549058585701</v>
      </c>
      <c r="E171" s="20">
        <f t="shared" si="30"/>
        <v>952.38095238095241</v>
      </c>
      <c r="F171" s="13">
        <f t="shared" si="27"/>
        <v>2926.9300109666533</v>
      </c>
      <c r="G171" s="7"/>
      <c r="H171" s="11">
        <f t="shared" si="31"/>
        <v>362162.65065532638</v>
      </c>
      <c r="I171" s="20">
        <f t="shared" si="32"/>
        <v>3307.3450786307349</v>
      </c>
      <c r="J171" s="12">
        <f t="shared" si="25"/>
        <v>2887.9358344295883</v>
      </c>
      <c r="K171" s="13">
        <f t="shared" si="33"/>
        <v>419.40924420114652</v>
      </c>
      <c r="L171" s="7"/>
      <c r="M171" s="11">
        <f t="shared" si="34"/>
        <v>242351.51268682905</v>
      </c>
      <c r="N171" s="13">
        <f t="shared" si="35"/>
        <v>2894.9332187051123</v>
      </c>
      <c r="O171" s="12">
        <f t="shared" si="26"/>
        <v>1932.544995322027</v>
      </c>
      <c r="P171" s="20">
        <f t="shared" si="28"/>
        <v>962.38822338308523</v>
      </c>
    </row>
    <row r="172" spans="1:16" ht="20.149999999999999" customHeight="1" x14ac:dyDescent="0.35">
      <c r="A172" s="9">
        <v>162</v>
      </c>
      <c r="B172" s="10">
        <v>46508</v>
      </c>
      <c r="C172" s="11">
        <f t="shared" si="29"/>
        <v>246666.66666666756</v>
      </c>
      <c r="D172" s="11">
        <f t="shared" si="24"/>
        <v>1966.9546391296024</v>
      </c>
      <c r="E172" s="20">
        <f t="shared" si="30"/>
        <v>952.38095238095241</v>
      </c>
      <c r="F172" s="13">
        <f t="shared" si="27"/>
        <v>2919.3355915105549</v>
      </c>
      <c r="G172" s="7"/>
      <c r="H172" s="11">
        <f t="shared" si="31"/>
        <v>361743.24141112523</v>
      </c>
      <c r="I172" s="20">
        <f t="shared" si="32"/>
        <v>3307.3450786307349</v>
      </c>
      <c r="J172" s="12">
        <f t="shared" si="25"/>
        <v>2884.5914062191482</v>
      </c>
      <c r="K172" s="13">
        <f t="shared" si="33"/>
        <v>422.75367241158665</v>
      </c>
      <c r="L172" s="7"/>
      <c r="M172" s="11">
        <f t="shared" si="34"/>
        <v>241389.12446344597</v>
      </c>
      <c r="N172" s="13">
        <f t="shared" si="35"/>
        <v>2894.9332187051123</v>
      </c>
      <c r="O172" s="12">
        <f t="shared" si="26"/>
        <v>1924.8707764816472</v>
      </c>
      <c r="P172" s="20">
        <f t="shared" si="28"/>
        <v>970.06244222346504</v>
      </c>
    </row>
    <row r="173" spans="1:16" ht="20.149999999999999" customHeight="1" x14ac:dyDescent="0.35">
      <c r="A173" s="9">
        <v>163</v>
      </c>
      <c r="B173" s="10">
        <v>46539</v>
      </c>
      <c r="C173" s="11">
        <f t="shared" si="29"/>
        <v>245714.28571428661</v>
      </c>
      <c r="D173" s="11">
        <f t="shared" si="24"/>
        <v>1959.3602196735035</v>
      </c>
      <c r="E173" s="20">
        <f t="shared" si="30"/>
        <v>952.38095238095241</v>
      </c>
      <c r="F173" s="13">
        <f t="shared" si="27"/>
        <v>2911.741172054456</v>
      </c>
      <c r="G173" s="7"/>
      <c r="H173" s="11">
        <f t="shared" si="31"/>
        <v>361320.48773871362</v>
      </c>
      <c r="I173" s="20">
        <f t="shared" si="32"/>
        <v>3307.3450786307349</v>
      </c>
      <c r="J173" s="12">
        <f t="shared" si="25"/>
        <v>2881.220309068503</v>
      </c>
      <c r="K173" s="13">
        <f t="shared" si="33"/>
        <v>426.1247695622319</v>
      </c>
      <c r="L173" s="7"/>
      <c r="M173" s="11">
        <f t="shared" si="34"/>
        <v>240419.06202122252</v>
      </c>
      <c r="N173" s="13">
        <f t="shared" si="35"/>
        <v>2894.9332187051123</v>
      </c>
      <c r="O173" s="12">
        <f t="shared" si="26"/>
        <v>1917.1353623425521</v>
      </c>
      <c r="P173" s="20">
        <f t="shared" si="28"/>
        <v>977.7978563625602</v>
      </c>
    </row>
    <row r="174" spans="1:16" ht="20.149999999999999" customHeight="1" x14ac:dyDescent="0.35">
      <c r="A174" s="9">
        <v>164</v>
      </c>
      <c r="B174" s="10">
        <v>46569</v>
      </c>
      <c r="C174" s="11">
        <f t="shared" si="29"/>
        <v>244761.90476190567</v>
      </c>
      <c r="D174" s="11">
        <f t="shared" si="24"/>
        <v>1951.7658002174048</v>
      </c>
      <c r="E174" s="20">
        <f t="shared" si="30"/>
        <v>952.38095238095241</v>
      </c>
      <c r="F174" s="13">
        <f t="shared" si="27"/>
        <v>2904.1467525983571</v>
      </c>
      <c r="G174" s="7"/>
      <c r="H174" s="11">
        <f t="shared" si="31"/>
        <v>360894.36296915141</v>
      </c>
      <c r="I174" s="20">
        <f t="shared" si="32"/>
        <v>3307.3450786307349</v>
      </c>
      <c r="J174" s="12">
        <f t="shared" si="25"/>
        <v>2877.8223303157797</v>
      </c>
      <c r="K174" s="13">
        <f t="shared" si="33"/>
        <v>429.52274831495515</v>
      </c>
      <c r="L174" s="7"/>
      <c r="M174" s="11">
        <f t="shared" si="34"/>
        <v>239441.26416485995</v>
      </c>
      <c r="N174" s="13">
        <f t="shared" si="35"/>
        <v>2894.9332187051123</v>
      </c>
      <c r="O174" s="12">
        <f t="shared" si="26"/>
        <v>1909.3382649248358</v>
      </c>
      <c r="P174" s="20">
        <f t="shared" si="28"/>
        <v>985.59495378027646</v>
      </c>
    </row>
    <row r="175" spans="1:16" ht="20.149999999999999" customHeight="1" x14ac:dyDescent="0.35">
      <c r="A175" s="9">
        <v>165</v>
      </c>
      <c r="B175" s="10">
        <v>46600</v>
      </c>
      <c r="C175" s="11">
        <f t="shared" si="29"/>
        <v>243809.52380952472</v>
      </c>
      <c r="D175" s="11">
        <f t="shared" si="24"/>
        <v>1944.171380761306</v>
      </c>
      <c r="E175" s="20">
        <f t="shared" si="30"/>
        <v>952.38095238095241</v>
      </c>
      <c r="F175" s="13">
        <f t="shared" si="27"/>
        <v>2896.5523331422582</v>
      </c>
      <c r="G175" s="7"/>
      <c r="H175" s="11">
        <f t="shared" si="31"/>
        <v>360464.84022083646</v>
      </c>
      <c r="I175" s="20">
        <f t="shared" si="32"/>
        <v>3307.3450786307349</v>
      </c>
      <c r="J175" s="12">
        <f t="shared" si="25"/>
        <v>2874.3972556033077</v>
      </c>
      <c r="K175" s="13">
        <f t="shared" si="33"/>
        <v>432.94782302742715</v>
      </c>
      <c r="L175" s="7"/>
      <c r="M175" s="11">
        <f t="shared" si="34"/>
        <v>238455.66921107969</v>
      </c>
      <c r="N175" s="13">
        <f t="shared" si="35"/>
        <v>2894.9332187051123</v>
      </c>
      <c r="O175" s="12">
        <f t="shared" si="26"/>
        <v>1901.478992357373</v>
      </c>
      <c r="P175" s="20">
        <f t="shared" si="28"/>
        <v>993.45422634773922</v>
      </c>
    </row>
    <row r="176" spans="1:16" ht="20.149999999999999" customHeight="1" x14ac:dyDescent="0.35">
      <c r="A176" s="9">
        <v>166</v>
      </c>
      <c r="B176" s="10">
        <v>46631</v>
      </c>
      <c r="C176" s="11">
        <f t="shared" si="29"/>
        <v>242857.14285714377</v>
      </c>
      <c r="D176" s="11">
        <f t="shared" si="24"/>
        <v>1936.5769613052073</v>
      </c>
      <c r="E176" s="20">
        <f t="shared" si="30"/>
        <v>952.38095238095241</v>
      </c>
      <c r="F176" s="13">
        <f t="shared" si="27"/>
        <v>2888.9579136861598</v>
      </c>
      <c r="G176" s="7"/>
      <c r="H176" s="11">
        <f t="shared" si="31"/>
        <v>360031.89239780902</v>
      </c>
      <c r="I176" s="20">
        <f t="shared" si="32"/>
        <v>3307.3450786307349</v>
      </c>
      <c r="J176" s="12">
        <f t="shared" si="25"/>
        <v>2870.9448688640987</v>
      </c>
      <c r="K176" s="13">
        <f t="shared" si="33"/>
        <v>436.40020976663618</v>
      </c>
      <c r="L176" s="7"/>
      <c r="M176" s="11">
        <f t="shared" si="34"/>
        <v>237462.21498473195</v>
      </c>
      <c r="N176" s="13">
        <f t="shared" si="35"/>
        <v>2894.9332187051123</v>
      </c>
      <c r="O176" s="12">
        <f t="shared" si="26"/>
        <v>1893.5570488467883</v>
      </c>
      <c r="P176" s="20">
        <f t="shared" si="28"/>
        <v>1001.3761698583239</v>
      </c>
    </row>
    <row r="177" spans="1:16" ht="20.149999999999999" customHeight="1" x14ac:dyDescent="0.35">
      <c r="A177" s="9">
        <v>167</v>
      </c>
      <c r="B177" s="10">
        <v>46661</v>
      </c>
      <c r="C177" s="11">
        <f t="shared" si="29"/>
        <v>241904.76190476282</v>
      </c>
      <c r="D177" s="11">
        <f t="shared" si="24"/>
        <v>1928.9825418491084</v>
      </c>
      <c r="E177" s="20">
        <f t="shared" si="30"/>
        <v>952.38095238095241</v>
      </c>
      <c r="F177" s="13">
        <f t="shared" si="27"/>
        <v>2881.363494230061</v>
      </c>
      <c r="G177" s="7"/>
      <c r="H177" s="11">
        <f t="shared" si="31"/>
        <v>359595.49218804238</v>
      </c>
      <c r="I177" s="20">
        <f t="shared" si="32"/>
        <v>3307.3450786307349</v>
      </c>
      <c r="J177" s="12">
        <f t="shared" si="25"/>
        <v>2867.4649523082167</v>
      </c>
      <c r="K177" s="13">
        <f t="shared" si="33"/>
        <v>439.88012632251821</v>
      </c>
      <c r="L177" s="7"/>
      <c r="M177" s="11">
        <f t="shared" si="34"/>
        <v>236460.83881487363</v>
      </c>
      <c r="N177" s="13">
        <f t="shared" si="35"/>
        <v>2894.9332187051123</v>
      </c>
      <c r="O177" s="12">
        <f t="shared" si="26"/>
        <v>1885.5719346461804</v>
      </c>
      <c r="P177" s="20">
        <f t="shared" si="28"/>
        <v>1009.3612840589319</v>
      </c>
    </row>
    <row r="178" spans="1:16" ht="20.149999999999999" customHeight="1" x14ac:dyDescent="0.35">
      <c r="A178" s="9">
        <v>168</v>
      </c>
      <c r="B178" s="10">
        <v>46692</v>
      </c>
      <c r="C178" s="11">
        <f t="shared" si="29"/>
        <v>240952.38095238188</v>
      </c>
      <c r="D178" s="11">
        <f t="shared" si="24"/>
        <v>1921.3881223930096</v>
      </c>
      <c r="E178" s="20">
        <f t="shared" si="30"/>
        <v>952.38095238095241</v>
      </c>
      <c r="F178" s="13">
        <f t="shared" si="27"/>
        <v>2873.7690747739621</v>
      </c>
      <c r="G178" s="7"/>
      <c r="H178" s="11">
        <f t="shared" si="31"/>
        <v>359155.61206171988</v>
      </c>
      <c r="I178" s="20">
        <f t="shared" si="32"/>
        <v>3307.3450786307349</v>
      </c>
      <c r="J178" s="12">
        <f t="shared" si="25"/>
        <v>2863.9572864090369</v>
      </c>
      <c r="K178" s="13">
        <f t="shared" si="33"/>
        <v>443.38779222169796</v>
      </c>
      <c r="L178" s="7"/>
      <c r="M178" s="11">
        <f t="shared" si="34"/>
        <v>235451.47753081471</v>
      </c>
      <c r="N178" s="13">
        <f t="shared" si="35"/>
        <v>2894.9332187051123</v>
      </c>
      <c r="O178" s="12">
        <f t="shared" si="26"/>
        <v>1877.5231460235957</v>
      </c>
      <c r="P178" s="20">
        <f t="shared" si="28"/>
        <v>1017.4100726815166</v>
      </c>
    </row>
    <row r="179" spans="1:16" ht="20.149999999999999" customHeight="1" x14ac:dyDescent="0.35">
      <c r="A179" s="9">
        <v>169</v>
      </c>
      <c r="B179" s="10">
        <v>46722</v>
      </c>
      <c r="C179" s="11">
        <f t="shared" si="29"/>
        <v>240000.00000000093</v>
      </c>
      <c r="D179" s="11">
        <f t="shared" si="24"/>
        <v>1913.7937029369109</v>
      </c>
      <c r="E179" s="20">
        <f t="shared" si="30"/>
        <v>952.38095238095241</v>
      </c>
      <c r="F179" s="13">
        <f t="shared" si="27"/>
        <v>2866.1746553178632</v>
      </c>
      <c r="G179" s="7"/>
      <c r="H179" s="11">
        <f t="shared" si="31"/>
        <v>358712.2242694982</v>
      </c>
      <c r="I179" s="20">
        <f t="shared" si="32"/>
        <v>3307.3450786307349</v>
      </c>
      <c r="J179" s="12">
        <f t="shared" si="25"/>
        <v>2860.4216498893998</v>
      </c>
      <c r="K179" s="13">
        <f t="shared" si="33"/>
        <v>446.9234287413351</v>
      </c>
      <c r="L179" s="7"/>
      <c r="M179" s="11">
        <f t="shared" si="34"/>
        <v>234434.06745813318</v>
      </c>
      <c r="N179" s="13">
        <f>M179*($C$7+((1/($C$5*12-A178))))</f>
        <v>2799.7040937149077</v>
      </c>
      <c r="O179" s="12">
        <f t="shared" si="26"/>
        <v>1869.4101752302522</v>
      </c>
      <c r="P179" s="20">
        <f t="shared" si="28"/>
        <v>930.29391848465548</v>
      </c>
    </row>
    <row r="180" spans="1:16" ht="20.149999999999999" customHeight="1" x14ac:dyDescent="0.35">
      <c r="A180" s="9">
        <v>170</v>
      </c>
      <c r="B180" s="10">
        <v>46753</v>
      </c>
      <c r="C180" s="11">
        <f t="shared" si="29"/>
        <v>239047.61904761998</v>
      </c>
      <c r="D180" s="11">
        <f t="shared" si="24"/>
        <v>1906.199283480812</v>
      </c>
      <c r="E180" s="20">
        <f t="shared" si="30"/>
        <v>952.38095238095241</v>
      </c>
      <c r="F180" s="13">
        <f t="shared" si="27"/>
        <v>2858.5802358617643</v>
      </c>
      <c r="G180" s="7"/>
      <c r="H180" s="11">
        <f t="shared" si="31"/>
        <v>358265.30084075686</v>
      </c>
      <c r="I180" s="20">
        <f t="shared" si="32"/>
        <v>3307.3450786307349</v>
      </c>
      <c r="J180" s="12">
        <f t="shared" si="25"/>
        <v>2856.857819707649</v>
      </c>
      <c r="K180" s="13">
        <f t="shared" si="33"/>
        <v>450.48725892308585</v>
      </c>
      <c r="L180" s="7"/>
      <c r="M180" s="11">
        <f t="shared" si="34"/>
        <v>233503.77353964854</v>
      </c>
      <c r="N180" s="13">
        <f t="shared" si="35"/>
        <v>2799.7040937149077</v>
      </c>
      <c r="O180" s="12">
        <f t="shared" si="26"/>
        <v>1861.9918808841005</v>
      </c>
      <c r="P180" s="20">
        <f t="shared" si="28"/>
        <v>937.71221283080718</v>
      </c>
    </row>
    <row r="181" spans="1:16" ht="20.149999999999999" customHeight="1" x14ac:dyDescent="0.35">
      <c r="A181" s="9">
        <v>171</v>
      </c>
      <c r="B181" s="10">
        <v>46784</v>
      </c>
      <c r="C181" s="11">
        <f t="shared" si="29"/>
        <v>238095.23809523904</v>
      </c>
      <c r="D181" s="11">
        <f t="shared" si="24"/>
        <v>1898.6048640247134</v>
      </c>
      <c r="E181" s="20">
        <f t="shared" si="30"/>
        <v>952.38095238095241</v>
      </c>
      <c r="F181" s="13">
        <f t="shared" si="27"/>
        <v>2850.9858164056659</v>
      </c>
      <c r="G181" s="7"/>
      <c r="H181" s="11">
        <f t="shared" si="31"/>
        <v>357814.81358183379</v>
      </c>
      <c r="I181" s="20">
        <f t="shared" si="32"/>
        <v>3307.3450786307349</v>
      </c>
      <c r="J181" s="12">
        <f t="shared" si="25"/>
        <v>2853.2655710435647</v>
      </c>
      <c r="K181" s="13">
        <f t="shared" si="33"/>
        <v>454.07950758717016</v>
      </c>
      <c r="L181" s="7"/>
      <c r="M181" s="11">
        <f t="shared" si="34"/>
        <v>232566.06132681773</v>
      </c>
      <c r="N181" s="13">
        <f t="shared" si="35"/>
        <v>2799.7040937149077</v>
      </c>
      <c r="O181" s="12">
        <f t="shared" si="26"/>
        <v>1854.5144320170893</v>
      </c>
      <c r="P181" s="20">
        <f t="shared" si="28"/>
        <v>945.18966169781834</v>
      </c>
    </row>
    <row r="182" spans="1:16" ht="20.149999999999999" customHeight="1" x14ac:dyDescent="0.35">
      <c r="A182" s="9">
        <v>172</v>
      </c>
      <c r="B182" s="10">
        <v>46813</v>
      </c>
      <c r="C182" s="11">
        <f t="shared" si="29"/>
        <v>237142.85714285809</v>
      </c>
      <c r="D182" s="11">
        <f t="shared" si="24"/>
        <v>1891.0104445686145</v>
      </c>
      <c r="E182" s="20">
        <f t="shared" si="30"/>
        <v>952.38095238095241</v>
      </c>
      <c r="F182" s="13">
        <f t="shared" si="27"/>
        <v>2843.391396949567</v>
      </c>
      <c r="G182" s="7"/>
      <c r="H182" s="11">
        <f t="shared" si="31"/>
        <v>357360.7340742466</v>
      </c>
      <c r="I182" s="20">
        <f t="shared" si="32"/>
        <v>3307.3450786307349</v>
      </c>
      <c r="J182" s="12">
        <f t="shared" si="25"/>
        <v>2849.6446772841769</v>
      </c>
      <c r="K182" s="13">
        <f t="shared" si="33"/>
        <v>457.70040134655801</v>
      </c>
      <c r="L182" s="7"/>
      <c r="M182" s="11">
        <f t="shared" si="34"/>
        <v>231620.87166511992</v>
      </c>
      <c r="N182" s="13">
        <f t="shared" si="35"/>
        <v>2799.7040937149077</v>
      </c>
      <c r="O182" s="12">
        <f t="shared" si="26"/>
        <v>1846.9773569227632</v>
      </c>
      <c r="P182" s="20">
        <f t="shared" si="28"/>
        <v>952.72673679214449</v>
      </c>
    </row>
    <row r="183" spans="1:16" ht="20.149999999999999" customHeight="1" x14ac:dyDescent="0.35">
      <c r="A183" s="9">
        <v>173</v>
      </c>
      <c r="B183" s="10">
        <v>46844</v>
      </c>
      <c r="C183" s="11">
        <f t="shared" si="29"/>
        <v>236190.47619047714</v>
      </c>
      <c r="D183" s="11">
        <f t="shared" si="24"/>
        <v>1883.4160251125156</v>
      </c>
      <c r="E183" s="20">
        <f t="shared" si="30"/>
        <v>952.38095238095241</v>
      </c>
      <c r="F183" s="13">
        <f t="shared" si="27"/>
        <v>2835.7969774934681</v>
      </c>
      <c r="G183" s="7"/>
      <c r="H183" s="11">
        <f t="shared" si="31"/>
        <v>356903.03367290006</v>
      </c>
      <c r="I183" s="20">
        <f t="shared" si="32"/>
        <v>3307.3450786307349</v>
      </c>
      <c r="J183" s="12">
        <f t="shared" si="25"/>
        <v>2845.9949100094741</v>
      </c>
      <c r="K183" s="13">
        <f t="shared" si="33"/>
        <v>461.35016862126076</v>
      </c>
      <c r="L183" s="7"/>
      <c r="M183" s="11">
        <f t="shared" si="34"/>
        <v>230668.14492832779</v>
      </c>
      <c r="N183" s="13">
        <f t="shared" si="35"/>
        <v>2799.7040937149077</v>
      </c>
      <c r="O183" s="12">
        <f t="shared" si="26"/>
        <v>1839.3801801332115</v>
      </c>
      <c r="P183" s="20">
        <f t="shared" si="28"/>
        <v>960.32391358169616</v>
      </c>
    </row>
    <row r="184" spans="1:16" ht="20.149999999999999" customHeight="1" x14ac:dyDescent="0.35">
      <c r="A184" s="9">
        <v>174</v>
      </c>
      <c r="B184" s="10">
        <v>46874</v>
      </c>
      <c r="C184" s="11">
        <f t="shared" si="29"/>
        <v>235238.0952380962</v>
      </c>
      <c r="D184" s="11">
        <f t="shared" si="24"/>
        <v>1875.821605656417</v>
      </c>
      <c r="E184" s="20">
        <f t="shared" si="30"/>
        <v>952.38095238095241</v>
      </c>
      <c r="F184" s="13">
        <f t="shared" si="27"/>
        <v>2828.2025580373693</v>
      </c>
      <c r="G184" s="7"/>
      <c r="H184" s="11">
        <f t="shared" si="31"/>
        <v>356441.68350427877</v>
      </c>
      <c r="I184" s="20">
        <f t="shared" si="32"/>
        <v>3307.3450786307349</v>
      </c>
      <c r="J184" s="12">
        <f t="shared" si="25"/>
        <v>2842.3160389779891</v>
      </c>
      <c r="K184" s="13">
        <f t="shared" si="33"/>
        <v>465.02903965274572</v>
      </c>
      <c r="L184" s="7"/>
      <c r="M184" s="11">
        <f t="shared" si="34"/>
        <v>229707.82101474609</v>
      </c>
      <c r="N184" s="13">
        <f t="shared" si="35"/>
        <v>2799.7040937149077</v>
      </c>
      <c r="O184" s="12">
        <f t="shared" si="26"/>
        <v>1831.7224223890764</v>
      </c>
      <c r="P184" s="20">
        <f t="shared" si="28"/>
        <v>967.98167132583126</v>
      </c>
    </row>
    <row r="185" spans="1:16" ht="20.149999999999999" customHeight="1" x14ac:dyDescent="0.35">
      <c r="A185" s="9">
        <v>175</v>
      </c>
      <c r="B185" s="10">
        <v>46905</v>
      </c>
      <c r="C185" s="11">
        <f t="shared" si="29"/>
        <v>234285.71428571525</v>
      </c>
      <c r="D185" s="11">
        <f t="shared" si="24"/>
        <v>1868.2271862003181</v>
      </c>
      <c r="E185" s="20">
        <f t="shared" si="30"/>
        <v>952.38095238095241</v>
      </c>
      <c r="F185" s="13">
        <f t="shared" si="27"/>
        <v>2820.6081385812704</v>
      </c>
      <c r="G185" s="7"/>
      <c r="H185" s="11">
        <f t="shared" si="31"/>
        <v>355976.65446462604</v>
      </c>
      <c r="I185" s="20">
        <f t="shared" si="32"/>
        <v>3307.3450786307349</v>
      </c>
      <c r="J185" s="12">
        <f t="shared" si="25"/>
        <v>2838.6078321122804</v>
      </c>
      <c r="K185" s="13">
        <f t="shared" si="33"/>
        <v>468.73724651845441</v>
      </c>
      <c r="L185" s="7"/>
      <c r="M185" s="11">
        <f t="shared" si="34"/>
        <v>228739.83934342026</v>
      </c>
      <c r="N185" s="13">
        <f t="shared" si="35"/>
        <v>2799.7040937149077</v>
      </c>
      <c r="O185" s="12">
        <f t="shared" si="26"/>
        <v>1824.0036006093194</v>
      </c>
      <c r="P185" s="20">
        <f t="shared" si="28"/>
        <v>975.70049310558829</v>
      </c>
    </row>
    <row r="186" spans="1:16" ht="20.149999999999999" customHeight="1" x14ac:dyDescent="0.35">
      <c r="A186" s="9">
        <v>176</v>
      </c>
      <c r="B186" s="10">
        <v>46935</v>
      </c>
      <c r="C186" s="11">
        <f t="shared" si="29"/>
        <v>233333.3333333343</v>
      </c>
      <c r="D186" s="11">
        <f t="shared" si="24"/>
        <v>1860.6327667442195</v>
      </c>
      <c r="E186" s="20">
        <f t="shared" si="30"/>
        <v>952.38095238095241</v>
      </c>
      <c r="F186" s="13">
        <f t="shared" si="27"/>
        <v>2813.013719125172</v>
      </c>
      <c r="G186" s="7"/>
      <c r="H186" s="11">
        <f t="shared" si="31"/>
        <v>355507.91721810761</v>
      </c>
      <c r="I186" s="20">
        <f t="shared" si="32"/>
        <v>3307.3450786307349</v>
      </c>
      <c r="J186" s="12">
        <f t="shared" si="25"/>
        <v>2834.8700554842844</v>
      </c>
      <c r="K186" s="13">
        <f t="shared" si="33"/>
        <v>472.47502314645044</v>
      </c>
      <c r="L186" s="7"/>
      <c r="M186" s="11">
        <f t="shared" si="34"/>
        <v>227764.13885031466</v>
      </c>
      <c r="N186" s="13">
        <f t="shared" si="35"/>
        <v>2799.7040937149077</v>
      </c>
      <c r="O186" s="12">
        <f t="shared" si="26"/>
        <v>1816.2232278607446</v>
      </c>
      <c r="P186" s="20">
        <f t="shared" si="28"/>
        <v>983.48086585416308</v>
      </c>
    </row>
    <row r="187" spans="1:16" ht="20.149999999999999" customHeight="1" x14ac:dyDescent="0.35">
      <c r="A187" s="9">
        <v>177</v>
      </c>
      <c r="B187" s="10">
        <v>46966</v>
      </c>
      <c r="C187" s="11">
        <f t="shared" si="29"/>
        <v>232380.95238095336</v>
      </c>
      <c r="D187" s="11">
        <f t="shared" si="24"/>
        <v>1853.0383472881206</v>
      </c>
      <c r="E187" s="20">
        <f t="shared" si="30"/>
        <v>952.38095238095241</v>
      </c>
      <c r="F187" s="13">
        <f t="shared" si="27"/>
        <v>2805.4192996690731</v>
      </c>
      <c r="G187" s="7"/>
      <c r="H187" s="11">
        <f t="shared" si="31"/>
        <v>355035.44219496119</v>
      </c>
      <c r="I187" s="20">
        <f t="shared" si="32"/>
        <v>3307.3450786307349</v>
      </c>
      <c r="J187" s="12">
        <f t="shared" si="25"/>
        <v>2831.1024733005652</v>
      </c>
      <c r="K187" s="13">
        <f t="shared" si="33"/>
        <v>476.24260533016968</v>
      </c>
      <c r="L187" s="7"/>
      <c r="M187" s="11">
        <f t="shared" si="34"/>
        <v>226780.6579844605</v>
      </c>
      <c r="N187" s="13">
        <f t="shared" si="35"/>
        <v>2799.7040937149077</v>
      </c>
      <c r="O187" s="12">
        <f t="shared" si="26"/>
        <v>1808.3808133272837</v>
      </c>
      <c r="P187" s="20">
        <f t="shared" si="28"/>
        <v>991.32328038762398</v>
      </c>
    </row>
    <row r="188" spans="1:16" ht="20.149999999999999" customHeight="1" x14ac:dyDescent="0.35">
      <c r="A188" s="9">
        <v>178</v>
      </c>
      <c r="B188" s="10">
        <v>46997</v>
      </c>
      <c r="C188" s="11">
        <f t="shared" si="29"/>
        <v>231428.57142857241</v>
      </c>
      <c r="D188" s="11">
        <f t="shared" si="24"/>
        <v>1845.4439278320219</v>
      </c>
      <c r="E188" s="20">
        <f t="shared" si="30"/>
        <v>952.38095238095241</v>
      </c>
      <c r="F188" s="13">
        <f t="shared" si="27"/>
        <v>2797.8248802129742</v>
      </c>
      <c r="G188" s="7"/>
      <c r="H188" s="11">
        <f t="shared" si="31"/>
        <v>354559.199589631</v>
      </c>
      <c r="I188" s="20">
        <f t="shared" si="32"/>
        <v>3307.3450786307349</v>
      </c>
      <c r="J188" s="12">
        <f t="shared" si="25"/>
        <v>2827.3048478874357</v>
      </c>
      <c r="K188" s="13">
        <f t="shared" si="33"/>
        <v>480.04023074329916</v>
      </c>
      <c r="L188" s="7"/>
      <c r="M188" s="11">
        <f t="shared" si="34"/>
        <v>225789.33470407288</v>
      </c>
      <c r="N188" s="13">
        <f t="shared" si="35"/>
        <v>2799.7040937149077</v>
      </c>
      <c r="O188" s="12">
        <f t="shared" si="26"/>
        <v>1800.4758622790314</v>
      </c>
      <c r="P188" s="20">
        <f t="shared" si="28"/>
        <v>999.2282314358763</v>
      </c>
    </row>
    <row r="189" spans="1:16" ht="20.149999999999999" customHeight="1" x14ac:dyDescent="0.35">
      <c r="A189" s="9">
        <v>179</v>
      </c>
      <c r="B189" s="10">
        <v>47027</v>
      </c>
      <c r="C189" s="11">
        <f t="shared" si="29"/>
        <v>230476.19047619146</v>
      </c>
      <c r="D189" s="11">
        <f t="shared" si="24"/>
        <v>1837.8495083759231</v>
      </c>
      <c r="E189" s="20">
        <f t="shared" si="30"/>
        <v>952.38095238095241</v>
      </c>
      <c r="F189" s="13">
        <f t="shared" si="27"/>
        <v>2790.2304607568753</v>
      </c>
      <c r="G189" s="7"/>
      <c r="H189" s="11">
        <f t="shared" si="31"/>
        <v>354079.1593588877</v>
      </c>
      <c r="I189" s="20">
        <f t="shared" si="32"/>
        <v>3307.3450786307349</v>
      </c>
      <c r="J189" s="12">
        <f t="shared" si="25"/>
        <v>2823.4769396759652</v>
      </c>
      <c r="K189" s="13">
        <f t="shared" si="33"/>
        <v>483.86813895476962</v>
      </c>
      <c r="L189" s="7"/>
      <c r="M189" s="11">
        <f t="shared" si="34"/>
        <v>224790.10647263701</v>
      </c>
      <c r="N189" s="13">
        <f t="shared" si="35"/>
        <v>2799.7040937149077</v>
      </c>
      <c r="O189" s="12">
        <f t="shared" si="26"/>
        <v>1792.5078760410365</v>
      </c>
      <c r="P189" s="20">
        <f t="shared" si="28"/>
        <v>1007.1962176738712</v>
      </c>
    </row>
    <row r="190" spans="1:16" ht="20.149999999999999" customHeight="1" x14ac:dyDescent="0.35">
      <c r="A190" s="9">
        <v>180</v>
      </c>
      <c r="B190" s="10">
        <v>47058</v>
      </c>
      <c r="C190" s="11">
        <f t="shared" si="29"/>
        <v>229523.80952381052</v>
      </c>
      <c r="D190" s="11">
        <f t="shared" si="24"/>
        <v>1830.2550889198242</v>
      </c>
      <c r="E190" s="20">
        <f t="shared" si="30"/>
        <v>952.38095238095241</v>
      </c>
      <c r="F190" s="13">
        <f t="shared" si="27"/>
        <v>2782.6360413007765</v>
      </c>
      <c r="G190" s="7"/>
      <c r="H190" s="11">
        <f t="shared" si="31"/>
        <v>353595.29121993296</v>
      </c>
      <c r="I190" s="20">
        <f t="shared" si="32"/>
        <v>3307.3450786307349</v>
      </c>
      <c r="J190" s="12">
        <f t="shared" si="25"/>
        <v>2819.6185071868676</v>
      </c>
      <c r="K190" s="13">
        <f t="shared" si="33"/>
        <v>487.72657144386721</v>
      </c>
      <c r="L190" s="7"/>
      <c r="M190" s="11">
        <f t="shared" si="34"/>
        <v>223782.91025496315</v>
      </c>
      <c r="N190" s="13">
        <f t="shared" si="35"/>
        <v>2799.7040937149077</v>
      </c>
      <c r="O190" s="12">
        <f t="shared" si="26"/>
        <v>1784.4763519618443</v>
      </c>
      <c r="P190" s="20">
        <f t="shared" si="28"/>
        <v>1015.2277417530634</v>
      </c>
    </row>
    <row r="191" spans="1:16" ht="20.149999999999999" customHeight="1" x14ac:dyDescent="0.35">
      <c r="A191" s="9">
        <v>181</v>
      </c>
      <c r="B191" s="10">
        <v>47088</v>
      </c>
      <c r="C191" s="11">
        <f t="shared" si="29"/>
        <v>228571.42857142957</v>
      </c>
      <c r="D191" s="11">
        <f t="shared" si="24"/>
        <v>1822.6606694637255</v>
      </c>
      <c r="E191" s="20">
        <f t="shared" si="30"/>
        <v>952.38095238095241</v>
      </c>
      <c r="F191" s="13">
        <f t="shared" si="27"/>
        <v>2775.041621844678</v>
      </c>
      <c r="G191" s="7"/>
      <c r="H191" s="11">
        <f t="shared" si="31"/>
        <v>353107.56464848912</v>
      </c>
      <c r="I191" s="20">
        <f t="shared" si="32"/>
        <v>3307.3450786307349</v>
      </c>
      <c r="J191" s="12">
        <f t="shared" si="25"/>
        <v>2815.7293070152668</v>
      </c>
      <c r="K191" s="13">
        <f t="shared" si="33"/>
        <v>491.61577161546802</v>
      </c>
      <c r="L191" s="7"/>
      <c r="M191" s="11">
        <f t="shared" si="34"/>
        <v>222767.68251321008</v>
      </c>
      <c r="N191" s="13">
        <f>M191*($C$7+((1/($C$5*12-A190))))</f>
        <v>2704.5794605201618</v>
      </c>
      <c r="O191" s="12">
        <f t="shared" si="26"/>
        <v>1776.3807833817866</v>
      </c>
      <c r="P191" s="20">
        <f t="shared" si="28"/>
        <v>928.19867713837516</v>
      </c>
    </row>
    <row r="192" spans="1:16" ht="20.149999999999999" customHeight="1" x14ac:dyDescent="0.35">
      <c r="A192" s="9">
        <v>182</v>
      </c>
      <c r="B192" s="10">
        <v>47119</v>
      </c>
      <c r="C192" s="11">
        <f t="shared" si="29"/>
        <v>227619.04761904862</v>
      </c>
      <c r="D192" s="11">
        <f t="shared" si="24"/>
        <v>1815.0662500076266</v>
      </c>
      <c r="E192" s="20">
        <f t="shared" si="30"/>
        <v>952.38095238095241</v>
      </c>
      <c r="F192" s="13">
        <f t="shared" si="27"/>
        <v>2767.4472023885792</v>
      </c>
      <c r="G192" s="7"/>
      <c r="H192" s="11">
        <f t="shared" si="31"/>
        <v>352615.94887687365</v>
      </c>
      <c r="I192" s="20">
        <f t="shared" si="32"/>
        <v>3307.3450786307349</v>
      </c>
      <c r="J192" s="12">
        <f t="shared" si="25"/>
        <v>2811.8090938153409</v>
      </c>
      <c r="K192" s="13">
        <f t="shared" si="33"/>
        <v>495.53598481539393</v>
      </c>
      <c r="L192" s="7"/>
      <c r="M192" s="11">
        <f t="shared" si="34"/>
        <v>221839.48383607171</v>
      </c>
      <c r="N192" s="13">
        <f t="shared" si="35"/>
        <v>2704.5794605201618</v>
      </c>
      <c r="O192" s="12">
        <f t="shared" si="26"/>
        <v>1768.9791967843626</v>
      </c>
      <c r="P192" s="20">
        <f t="shared" si="28"/>
        <v>935.60026373579922</v>
      </c>
    </row>
    <row r="193" spans="1:16" ht="20.149999999999999" customHeight="1" x14ac:dyDescent="0.35">
      <c r="A193" s="9">
        <v>183</v>
      </c>
      <c r="B193" s="10">
        <v>47150</v>
      </c>
      <c r="C193" s="11">
        <f t="shared" si="29"/>
        <v>226666.66666666768</v>
      </c>
      <c r="D193" s="11">
        <f t="shared" si="24"/>
        <v>1807.471830551528</v>
      </c>
      <c r="E193" s="20">
        <f t="shared" si="30"/>
        <v>952.38095238095241</v>
      </c>
      <c r="F193" s="13">
        <f t="shared" si="27"/>
        <v>2759.8527829324803</v>
      </c>
      <c r="G193" s="7"/>
      <c r="H193" s="11">
        <f t="shared" si="31"/>
        <v>352120.41289205826</v>
      </c>
      <c r="I193" s="20">
        <f t="shared" si="32"/>
        <v>3307.3450786307349</v>
      </c>
      <c r="J193" s="12">
        <f t="shared" si="25"/>
        <v>2807.8576202848481</v>
      </c>
      <c r="K193" s="13">
        <f t="shared" si="33"/>
        <v>499.48745834588681</v>
      </c>
      <c r="L193" s="7"/>
      <c r="M193" s="11">
        <f t="shared" si="34"/>
        <v>220903.88357233591</v>
      </c>
      <c r="N193" s="13">
        <f t="shared" si="35"/>
        <v>2704.5794605201618</v>
      </c>
      <c r="O193" s="12">
        <f t="shared" si="26"/>
        <v>1761.5185888960139</v>
      </c>
      <c r="P193" s="20">
        <f t="shared" si="28"/>
        <v>943.06087162414792</v>
      </c>
    </row>
    <row r="194" spans="1:16" ht="20.149999999999999" customHeight="1" x14ac:dyDescent="0.35">
      <c r="A194" s="9">
        <v>184</v>
      </c>
      <c r="B194" s="10">
        <v>47178</v>
      </c>
      <c r="C194" s="11">
        <f t="shared" si="29"/>
        <v>225714.28571428673</v>
      </c>
      <c r="D194" s="11">
        <f t="shared" si="24"/>
        <v>1799.8774110954291</v>
      </c>
      <c r="E194" s="20">
        <f t="shared" si="30"/>
        <v>952.38095238095241</v>
      </c>
      <c r="F194" s="13">
        <f t="shared" si="27"/>
        <v>2752.2583634763814</v>
      </c>
      <c r="G194" s="7"/>
      <c r="H194" s="11">
        <f t="shared" si="31"/>
        <v>351620.92543371237</v>
      </c>
      <c r="I194" s="20">
        <f t="shared" si="32"/>
        <v>3307.3450786307349</v>
      </c>
      <c r="J194" s="12">
        <f t="shared" si="25"/>
        <v>2803.8746371495217</v>
      </c>
      <c r="K194" s="13">
        <f t="shared" si="33"/>
        <v>503.47044148121313</v>
      </c>
      <c r="L194" s="7"/>
      <c r="M194" s="11">
        <f t="shared" si="34"/>
        <v>219960.82270071175</v>
      </c>
      <c r="N194" s="13">
        <f t="shared" si="35"/>
        <v>2704.5794605201618</v>
      </c>
      <c r="O194" s="12">
        <f t="shared" si="26"/>
        <v>1753.9984890726785</v>
      </c>
      <c r="P194" s="20">
        <f t="shared" si="28"/>
        <v>950.58097144748331</v>
      </c>
    </row>
    <row r="195" spans="1:16" ht="20.149999999999999" customHeight="1" x14ac:dyDescent="0.35">
      <c r="A195" s="9">
        <v>185</v>
      </c>
      <c r="B195" s="10">
        <v>47209</v>
      </c>
      <c r="C195" s="11">
        <f t="shared" si="29"/>
        <v>224761.90476190578</v>
      </c>
      <c r="D195" s="11">
        <f t="shared" si="24"/>
        <v>1792.2829916393305</v>
      </c>
      <c r="E195" s="20">
        <f t="shared" si="30"/>
        <v>952.38095238095241</v>
      </c>
      <c r="F195" s="13">
        <f t="shared" si="27"/>
        <v>2744.663944020283</v>
      </c>
      <c r="G195" s="7"/>
      <c r="H195" s="11">
        <f t="shared" si="31"/>
        <v>351117.45499223116</v>
      </c>
      <c r="I195" s="20">
        <f t="shared" si="32"/>
        <v>3307.3450786307349</v>
      </c>
      <c r="J195" s="12">
        <f t="shared" si="25"/>
        <v>2799.8598931473484</v>
      </c>
      <c r="K195" s="13">
        <f t="shared" si="33"/>
        <v>507.48518548338643</v>
      </c>
      <c r="L195" s="7"/>
      <c r="M195" s="11">
        <f t="shared" si="34"/>
        <v>219010.24172926426</v>
      </c>
      <c r="N195" s="13">
        <f t="shared" si="35"/>
        <v>2704.5794605201618</v>
      </c>
      <c r="O195" s="12">
        <f t="shared" si="26"/>
        <v>1746.4184229173125</v>
      </c>
      <c r="P195" s="20">
        <f t="shared" si="28"/>
        <v>958.16103760284932</v>
      </c>
    </row>
    <row r="196" spans="1:16" ht="20.149999999999999" customHeight="1" x14ac:dyDescent="0.35">
      <c r="A196" s="9">
        <v>186</v>
      </c>
      <c r="B196" s="10">
        <v>47239</v>
      </c>
      <c r="C196" s="11">
        <f t="shared" si="29"/>
        <v>223809.52380952484</v>
      </c>
      <c r="D196" s="11">
        <f t="shared" si="24"/>
        <v>1784.6885721832316</v>
      </c>
      <c r="E196" s="20">
        <f t="shared" si="30"/>
        <v>952.38095238095241</v>
      </c>
      <c r="F196" s="13">
        <f t="shared" si="27"/>
        <v>2737.0695245641841</v>
      </c>
      <c r="G196" s="7"/>
      <c r="H196" s="11">
        <f t="shared" si="31"/>
        <v>350609.96980674774</v>
      </c>
      <c r="I196" s="20">
        <f t="shared" si="32"/>
        <v>3307.3450786307349</v>
      </c>
      <c r="J196" s="12">
        <f t="shared" si="25"/>
        <v>2795.8131350127155</v>
      </c>
      <c r="K196" s="13">
        <f t="shared" si="33"/>
        <v>511.53194361801934</v>
      </c>
      <c r="L196" s="7"/>
      <c r="M196" s="11">
        <f t="shared" si="34"/>
        <v>218052.08069166142</v>
      </c>
      <c r="N196" s="13">
        <f t="shared" si="35"/>
        <v>2704.5794605201618</v>
      </c>
      <c r="O196" s="12">
        <f t="shared" si="26"/>
        <v>1738.7779122499633</v>
      </c>
      <c r="P196" s="20">
        <f t="shared" si="28"/>
        <v>965.80154827019851</v>
      </c>
    </row>
    <row r="197" spans="1:16" ht="20.149999999999999" customHeight="1" x14ac:dyDescent="0.35">
      <c r="A197" s="9">
        <v>187</v>
      </c>
      <c r="B197" s="10">
        <v>47270</v>
      </c>
      <c r="C197" s="11">
        <f t="shared" si="29"/>
        <v>222857.14285714389</v>
      </c>
      <c r="D197" s="11">
        <f t="shared" si="24"/>
        <v>1777.0941527271327</v>
      </c>
      <c r="E197" s="20">
        <f t="shared" si="30"/>
        <v>952.38095238095241</v>
      </c>
      <c r="F197" s="13">
        <f t="shared" si="27"/>
        <v>2729.4751051080852</v>
      </c>
      <c r="G197" s="7"/>
      <c r="H197" s="11">
        <f t="shared" si="31"/>
        <v>350098.43786312971</v>
      </c>
      <c r="I197" s="20">
        <f t="shared" si="32"/>
        <v>3307.3450786307349</v>
      </c>
      <c r="J197" s="12">
        <f t="shared" si="25"/>
        <v>2791.7341074604351</v>
      </c>
      <c r="K197" s="13">
        <f t="shared" si="33"/>
        <v>515.61097117029976</v>
      </c>
      <c r="L197" s="7"/>
      <c r="M197" s="11">
        <f t="shared" si="34"/>
        <v>217086.27914339124</v>
      </c>
      <c r="N197" s="13">
        <f t="shared" si="35"/>
        <v>2704.5794605201618</v>
      </c>
      <c r="O197" s="12">
        <f t="shared" si="26"/>
        <v>1731.0764750776041</v>
      </c>
      <c r="P197" s="20">
        <f t="shared" si="28"/>
        <v>973.5029854425577</v>
      </c>
    </row>
    <row r="198" spans="1:16" ht="20.149999999999999" customHeight="1" x14ac:dyDescent="0.35">
      <c r="A198" s="9">
        <v>188</v>
      </c>
      <c r="B198" s="10">
        <v>47300</v>
      </c>
      <c r="C198" s="11">
        <f t="shared" si="29"/>
        <v>221904.76190476294</v>
      </c>
      <c r="D198" s="11">
        <f t="shared" si="24"/>
        <v>1769.4997332710341</v>
      </c>
      <c r="E198" s="20">
        <f t="shared" si="30"/>
        <v>952.38095238095241</v>
      </c>
      <c r="F198" s="13">
        <f t="shared" si="27"/>
        <v>2721.8806856519864</v>
      </c>
      <c r="G198" s="7"/>
      <c r="H198" s="11">
        <f t="shared" si="31"/>
        <v>349582.82689195941</v>
      </c>
      <c r="I198" s="20">
        <f t="shared" si="32"/>
        <v>3307.3450786307349</v>
      </c>
      <c r="J198" s="12">
        <f t="shared" si="25"/>
        <v>2787.6225531696396</v>
      </c>
      <c r="K198" s="13">
        <f t="shared" si="33"/>
        <v>519.7225254610953</v>
      </c>
      <c r="L198" s="7"/>
      <c r="M198" s="11">
        <f t="shared" si="34"/>
        <v>216112.77615794868</v>
      </c>
      <c r="N198" s="13">
        <f t="shared" si="35"/>
        <v>2704.5794605201618</v>
      </c>
      <c r="O198" s="12">
        <f t="shared" si="26"/>
        <v>1723.313625563728</v>
      </c>
      <c r="P198" s="20">
        <f t="shared" si="28"/>
        <v>981.26583495643376</v>
      </c>
    </row>
    <row r="199" spans="1:16" ht="20.149999999999999" customHeight="1" x14ac:dyDescent="0.35">
      <c r="A199" s="9">
        <v>189</v>
      </c>
      <c r="B199" s="10">
        <v>47331</v>
      </c>
      <c r="C199" s="11">
        <f t="shared" si="29"/>
        <v>220952.38095238199</v>
      </c>
      <c r="D199" s="11">
        <f t="shared" si="24"/>
        <v>1761.9053138149352</v>
      </c>
      <c r="E199" s="20">
        <f t="shared" si="30"/>
        <v>952.38095238095241</v>
      </c>
      <c r="F199" s="13">
        <f t="shared" si="27"/>
        <v>2714.2862661958875</v>
      </c>
      <c r="G199" s="7"/>
      <c r="H199" s="11">
        <f t="shared" si="31"/>
        <v>349063.1043664983</v>
      </c>
      <c r="I199" s="20">
        <f t="shared" si="32"/>
        <v>3307.3450786307349</v>
      </c>
      <c r="J199" s="12">
        <f t="shared" si="25"/>
        <v>2783.478212767548</v>
      </c>
      <c r="K199" s="13">
        <f t="shared" si="33"/>
        <v>523.86686586318683</v>
      </c>
      <c r="L199" s="7"/>
      <c r="M199" s="11">
        <f t="shared" si="34"/>
        <v>215131.51032299225</v>
      </c>
      <c r="N199" s="13">
        <f t="shared" si="35"/>
        <v>2704.5794605201618</v>
      </c>
      <c r="O199" s="12">
        <f t="shared" si="26"/>
        <v>1715.4888739977</v>
      </c>
      <c r="P199" s="20">
        <f t="shared" si="28"/>
        <v>989.09058652246176</v>
      </c>
    </row>
    <row r="200" spans="1:16" ht="20.149999999999999" customHeight="1" x14ac:dyDescent="0.35">
      <c r="A200" s="9">
        <v>190</v>
      </c>
      <c r="B200" s="10">
        <v>47362</v>
      </c>
      <c r="C200" s="11">
        <f t="shared" si="29"/>
        <v>220000.00000000105</v>
      </c>
      <c r="D200" s="11">
        <f t="shared" si="24"/>
        <v>1754.3108943588365</v>
      </c>
      <c r="E200" s="20">
        <f t="shared" si="30"/>
        <v>952.38095238095241</v>
      </c>
      <c r="F200" s="13">
        <f t="shared" si="27"/>
        <v>2706.6918467397891</v>
      </c>
      <c r="G200" s="7"/>
      <c r="H200" s="11">
        <f t="shared" si="31"/>
        <v>348539.23750063509</v>
      </c>
      <c r="I200" s="20">
        <f t="shared" si="32"/>
        <v>3307.3450786307349</v>
      </c>
      <c r="J200" s="12">
        <f t="shared" si="25"/>
        <v>2779.3008248131055</v>
      </c>
      <c r="K200" s="13">
        <f t="shared" si="33"/>
        <v>528.0442538176294</v>
      </c>
      <c r="L200" s="7"/>
      <c r="M200" s="11">
        <f t="shared" si="34"/>
        <v>214142.4197364698</v>
      </c>
      <c r="N200" s="13">
        <f t="shared" si="35"/>
        <v>2704.5794605201618</v>
      </c>
      <c r="O200" s="12">
        <f t="shared" si="26"/>
        <v>1707.6017267638633</v>
      </c>
      <c r="P200" s="20">
        <f t="shared" si="28"/>
        <v>996.97773375629845</v>
      </c>
    </row>
    <row r="201" spans="1:16" ht="20.149999999999999" customHeight="1" x14ac:dyDescent="0.35">
      <c r="A201" s="9">
        <v>191</v>
      </c>
      <c r="B201" s="10">
        <v>47392</v>
      </c>
      <c r="C201" s="11">
        <f t="shared" si="29"/>
        <v>219047.6190476201</v>
      </c>
      <c r="D201" s="11">
        <f t="shared" si="24"/>
        <v>1746.7164749027377</v>
      </c>
      <c r="E201" s="20">
        <f t="shared" si="30"/>
        <v>952.38095238095241</v>
      </c>
      <c r="F201" s="13">
        <f t="shared" si="27"/>
        <v>2699.0974272836902</v>
      </c>
      <c r="G201" s="7"/>
      <c r="H201" s="11">
        <f t="shared" si="31"/>
        <v>348011.19324681745</v>
      </c>
      <c r="I201" s="20">
        <f t="shared" si="32"/>
        <v>3307.3450786307349</v>
      </c>
      <c r="J201" s="12">
        <f t="shared" si="25"/>
        <v>2775.0901257804876</v>
      </c>
      <c r="K201" s="13">
        <f t="shared" si="33"/>
        <v>532.25495285024726</v>
      </c>
      <c r="L201" s="7"/>
      <c r="M201" s="11">
        <f t="shared" si="34"/>
        <v>213145.44200271351</v>
      </c>
      <c r="N201" s="13">
        <f t="shared" si="35"/>
        <v>2704.5794605201618</v>
      </c>
      <c r="O201" s="12">
        <f t="shared" si="26"/>
        <v>1699.6516863104002</v>
      </c>
      <c r="P201" s="20">
        <f t="shared" si="28"/>
        <v>1004.9277742097615</v>
      </c>
    </row>
    <row r="202" spans="1:16" ht="20.149999999999999" customHeight="1" x14ac:dyDescent="0.35">
      <c r="A202" s="9">
        <v>192</v>
      </c>
      <c r="B202" s="10">
        <v>47423</v>
      </c>
      <c r="C202" s="11">
        <f t="shared" si="29"/>
        <v>218095.23809523915</v>
      </c>
      <c r="D202" s="11">
        <f t="shared" si="24"/>
        <v>1739.122055446639</v>
      </c>
      <c r="E202" s="20">
        <f t="shared" si="30"/>
        <v>952.38095238095241</v>
      </c>
      <c r="F202" s="13">
        <f t="shared" si="27"/>
        <v>2691.5030078275913</v>
      </c>
      <c r="G202" s="7"/>
      <c r="H202" s="11">
        <f t="shared" si="31"/>
        <v>347478.93829396722</v>
      </c>
      <c r="I202" s="20">
        <f t="shared" si="32"/>
        <v>3307.3450786307349</v>
      </c>
      <c r="J202" s="12">
        <f t="shared" si="25"/>
        <v>2770.8458500424804</v>
      </c>
      <c r="K202" s="13">
        <f t="shared" si="33"/>
        <v>536.49922858825448</v>
      </c>
      <c r="L202" s="7"/>
      <c r="M202" s="11">
        <f t="shared" si="34"/>
        <v>212140.51422850374</v>
      </c>
      <c r="N202" s="13">
        <f t="shared" si="35"/>
        <v>2704.5794605201618</v>
      </c>
      <c r="O202" s="12">
        <f t="shared" si="26"/>
        <v>1691.6382511179459</v>
      </c>
      <c r="P202" s="20">
        <f t="shared" si="28"/>
        <v>1012.9412094022159</v>
      </c>
    </row>
    <row r="203" spans="1:16" ht="20.149999999999999" customHeight="1" x14ac:dyDescent="0.35">
      <c r="A203" s="9">
        <v>193</v>
      </c>
      <c r="B203" s="10">
        <v>47453</v>
      </c>
      <c r="C203" s="11">
        <f t="shared" si="29"/>
        <v>217142.85714285821</v>
      </c>
      <c r="D203" s="11">
        <f t="shared" ref="D203:D266" si="36">+C203*$C$7</f>
        <v>1731.5276359905401</v>
      </c>
      <c r="E203" s="20">
        <f t="shared" si="30"/>
        <v>952.38095238095241</v>
      </c>
      <c r="F203" s="13">
        <f t="shared" si="27"/>
        <v>2683.9085883714924</v>
      </c>
      <c r="G203" s="7"/>
      <c r="H203" s="11">
        <f t="shared" si="31"/>
        <v>346942.43906537897</v>
      </c>
      <c r="I203" s="20">
        <f t="shared" si="32"/>
        <v>3307.3450786307349</v>
      </c>
      <c r="J203" s="12">
        <f t="shared" ref="J203:J266" si="37">+H203*$C$7</f>
        <v>2766.5677298537194</v>
      </c>
      <c r="K203" s="13">
        <f t="shared" si="33"/>
        <v>540.7773487770155</v>
      </c>
      <c r="L203" s="7"/>
      <c r="M203" s="11">
        <f t="shared" si="34"/>
        <v>211127.57301910152</v>
      </c>
      <c r="N203" s="13">
        <f>M203*($C$7+((1/($C$5*12-A202))))</f>
        <v>2609.5590429447102</v>
      </c>
      <c r="O203" s="12">
        <f t="shared" ref="O203:O266" si="38">+M203*$C$7</f>
        <v>1683.5609156679491</v>
      </c>
      <c r="P203" s="20">
        <f t="shared" si="28"/>
        <v>925.99812727676112</v>
      </c>
    </row>
    <row r="204" spans="1:16" ht="20.149999999999999" customHeight="1" x14ac:dyDescent="0.35">
      <c r="A204" s="9">
        <v>194</v>
      </c>
      <c r="B204" s="10">
        <v>47484</v>
      </c>
      <c r="C204" s="11">
        <f t="shared" si="29"/>
        <v>216190.47619047726</v>
      </c>
      <c r="D204" s="11">
        <f t="shared" si="36"/>
        <v>1723.9332165344413</v>
      </c>
      <c r="E204" s="20">
        <f t="shared" si="30"/>
        <v>952.38095238095241</v>
      </c>
      <c r="F204" s="13">
        <f t="shared" ref="F204:F267" si="39">+D204+E204</f>
        <v>2676.3141689153936</v>
      </c>
      <c r="G204" s="7"/>
      <c r="H204" s="11">
        <f t="shared" si="31"/>
        <v>346401.66171660199</v>
      </c>
      <c r="I204" s="20">
        <f t="shared" si="32"/>
        <v>3307.3450786307349</v>
      </c>
      <c r="J204" s="12">
        <f t="shared" si="37"/>
        <v>2762.2554953338013</v>
      </c>
      <c r="K204" s="13">
        <f t="shared" si="33"/>
        <v>545.0895832969336</v>
      </c>
      <c r="L204" s="7"/>
      <c r="M204" s="11">
        <f t="shared" si="34"/>
        <v>210201.57489182477</v>
      </c>
      <c r="N204" s="13">
        <f t="shared" si="35"/>
        <v>2609.5590429447102</v>
      </c>
      <c r="O204" s="12">
        <f t="shared" si="38"/>
        <v>1676.1768765641423</v>
      </c>
      <c r="P204" s="20">
        <f t="shared" ref="P204:P267" si="40">+N204-O204</f>
        <v>933.38216638056792</v>
      </c>
    </row>
    <row r="205" spans="1:16" ht="20.149999999999999" customHeight="1" x14ac:dyDescent="0.35">
      <c r="A205" s="9">
        <v>195</v>
      </c>
      <c r="B205" s="10">
        <v>47515</v>
      </c>
      <c r="C205" s="11">
        <f t="shared" ref="C205:C268" si="41">IF(C204-E204&lt;=0,0,(C204-E204))</f>
        <v>215238.09523809631</v>
      </c>
      <c r="D205" s="11">
        <f t="shared" si="36"/>
        <v>1716.3387970783426</v>
      </c>
      <c r="E205" s="20">
        <f t="shared" ref="E205:E268" si="42">IF(D205=0,0,E204)</f>
        <v>952.38095238095241</v>
      </c>
      <c r="F205" s="13">
        <f t="shared" si="39"/>
        <v>2668.7197494592951</v>
      </c>
      <c r="G205" s="7"/>
      <c r="H205" s="11">
        <f t="shared" ref="H205:H268" si="43">IF(TRUNC(H204-K204)&lt;=0,0,(H204-K204))</f>
        <v>345856.57213330508</v>
      </c>
      <c r="I205" s="20">
        <f t="shared" ref="I205:I268" si="44">IF(H205&lt;=0,0,I204)</f>
        <v>3307.3450786307349</v>
      </c>
      <c r="J205" s="12">
        <f t="shared" si="37"/>
        <v>2757.9088744502592</v>
      </c>
      <c r="K205" s="13">
        <f t="shared" ref="K205:K268" si="45">+I205-J205</f>
        <v>549.43620418047567</v>
      </c>
      <c r="L205" s="7"/>
      <c r="M205" s="11">
        <f t="shared" ref="M205:M268" si="46">IF(M204-P204&lt;=0,0,(M204-P204))</f>
        <v>209268.19272544421</v>
      </c>
      <c r="N205" s="13">
        <f t="shared" ref="N205:N268" si="47">IF(M205&lt;=0,0,N204)</f>
        <v>2609.5590429447102</v>
      </c>
      <c r="O205" s="12">
        <f t="shared" si="38"/>
        <v>1668.7339560955893</v>
      </c>
      <c r="P205" s="20">
        <f t="shared" si="40"/>
        <v>940.82508684912091</v>
      </c>
    </row>
    <row r="206" spans="1:16" ht="20.149999999999999" customHeight="1" x14ac:dyDescent="0.35">
      <c r="A206" s="9">
        <v>196</v>
      </c>
      <c r="B206" s="10">
        <v>47543</v>
      </c>
      <c r="C206" s="11">
        <f t="shared" si="41"/>
        <v>214285.71428571537</v>
      </c>
      <c r="D206" s="11">
        <f t="shared" si="36"/>
        <v>1708.7443776222437</v>
      </c>
      <c r="E206" s="20">
        <f t="shared" si="42"/>
        <v>952.38095238095241</v>
      </c>
      <c r="F206" s="13">
        <f t="shared" si="39"/>
        <v>2661.1253300031963</v>
      </c>
      <c r="G206" s="7"/>
      <c r="H206" s="11">
        <f t="shared" si="43"/>
        <v>345307.1359291246</v>
      </c>
      <c r="I206" s="20">
        <f t="shared" si="44"/>
        <v>3307.3450786307349</v>
      </c>
      <c r="J206" s="12">
        <f t="shared" si="37"/>
        <v>2753.5275930014</v>
      </c>
      <c r="K206" s="13">
        <f t="shared" si="45"/>
        <v>553.8174856293349</v>
      </c>
      <c r="L206" s="7"/>
      <c r="M206" s="11">
        <f t="shared" si="46"/>
        <v>208327.36763859508</v>
      </c>
      <c r="N206" s="13">
        <f t="shared" si="47"/>
        <v>2609.5590429447102</v>
      </c>
      <c r="O206" s="12">
        <f t="shared" si="38"/>
        <v>1661.2316847340187</v>
      </c>
      <c r="P206" s="20">
        <f t="shared" si="40"/>
        <v>948.3273582106915</v>
      </c>
    </row>
    <row r="207" spans="1:16" ht="20.149999999999999" customHeight="1" x14ac:dyDescent="0.35">
      <c r="A207" s="9">
        <v>197</v>
      </c>
      <c r="B207" s="10">
        <v>47574</v>
      </c>
      <c r="C207" s="11">
        <f t="shared" si="41"/>
        <v>213333.33333333442</v>
      </c>
      <c r="D207" s="11">
        <f t="shared" si="36"/>
        <v>1701.1499581661451</v>
      </c>
      <c r="E207" s="20">
        <f t="shared" si="42"/>
        <v>952.38095238095241</v>
      </c>
      <c r="F207" s="13">
        <f t="shared" si="39"/>
        <v>2653.5309105470974</v>
      </c>
      <c r="G207" s="7"/>
      <c r="H207" s="11">
        <f t="shared" si="43"/>
        <v>344753.31844349526</v>
      </c>
      <c r="I207" s="20">
        <f t="shared" si="44"/>
        <v>3307.3450786307349</v>
      </c>
      <c r="J207" s="12">
        <f t="shared" si="37"/>
        <v>2749.1113745990092</v>
      </c>
      <c r="K207" s="13">
        <f t="shared" si="45"/>
        <v>558.23370403172567</v>
      </c>
      <c r="L207" s="7"/>
      <c r="M207" s="11">
        <f t="shared" si="46"/>
        <v>207379.04028038439</v>
      </c>
      <c r="N207" s="13">
        <f t="shared" si="47"/>
        <v>2609.5590429447102</v>
      </c>
      <c r="O207" s="12">
        <f t="shared" si="38"/>
        <v>1653.6695892070754</v>
      </c>
      <c r="P207" s="20">
        <f t="shared" si="40"/>
        <v>955.88945373763477</v>
      </c>
    </row>
    <row r="208" spans="1:16" ht="20.149999999999999" customHeight="1" x14ac:dyDescent="0.35">
      <c r="A208" s="9">
        <v>198</v>
      </c>
      <c r="B208" s="10">
        <v>47604</v>
      </c>
      <c r="C208" s="11">
        <f t="shared" si="41"/>
        <v>212380.95238095347</v>
      </c>
      <c r="D208" s="11">
        <f t="shared" si="36"/>
        <v>1693.5555387100462</v>
      </c>
      <c r="E208" s="20">
        <f t="shared" si="42"/>
        <v>952.38095238095241</v>
      </c>
      <c r="F208" s="13">
        <f t="shared" si="39"/>
        <v>2645.9364910909985</v>
      </c>
      <c r="G208" s="7"/>
      <c r="H208" s="11">
        <f t="shared" si="43"/>
        <v>344195.08473946352</v>
      </c>
      <c r="I208" s="20">
        <f t="shared" si="44"/>
        <v>3307.3450786307349</v>
      </c>
      <c r="J208" s="12">
        <f t="shared" si="37"/>
        <v>2744.6599406509131</v>
      </c>
      <c r="K208" s="13">
        <f t="shared" si="45"/>
        <v>562.68513797982177</v>
      </c>
      <c r="L208" s="7"/>
      <c r="M208" s="11">
        <f t="shared" si="46"/>
        <v>206423.15082664674</v>
      </c>
      <c r="N208" s="13">
        <f t="shared" si="47"/>
        <v>2609.5590429447102</v>
      </c>
      <c r="O208" s="12">
        <f t="shared" si="38"/>
        <v>1646.0471924684632</v>
      </c>
      <c r="P208" s="20">
        <f t="shared" si="40"/>
        <v>963.51185047624699</v>
      </c>
    </row>
    <row r="209" spans="1:16" ht="20.149999999999999" customHeight="1" x14ac:dyDescent="0.35">
      <c r="A209" s="9">
        <v>199</v>
      </c>
      <c r="B209" s="10">
        <v>47635</v>
      </c>
      <c r="C209" s="11">
        <f t="shared" si="41"/>
        <v>211428.57142857253</v>
      </c>
      <c r="D209" s="11">
        <f t="shared" si="36"/>
        <v>1685.9611192539476</v>
      </c>
      <c r="E209" s="20">
        <f t="shared" si="42"/>
        <v>952.38095238095241</v>
      </c>
      <c r="F209" s="13">
        <f t="shared" si="39"/>
        <v>2638.3420716349001</v>
      </c>
      <c r="G209" s="7"/>
      <c r="H209" s="11">
        <f t="shared" si="43"/>
        <v>343632.39960148372</v>
      </c>
      <c r="I209" s="20">
        <f t="shared" si="44"/>
        <v>3307.3450786307349</v>
      </c>
      <c r="J209" s="12">
        <f t="shared" si="37"/>
        <v>2740.1730103434052</v>
      </c>
      <c r="K209" s="13">
        <f t="shared" si="45"/>
        <v>567.17206828732969</v>
      </c>
      <c r="L209" s="7"/>
      <c r="M209" s="11">
        <f t="shared" si="46"/>
        <v>205459.63897617051</v>
      </c>
      <c r="N209" s="13">
        <f t="shared" si="47"/>
        <v>2609.5590429447102</v>
      </c>
      <c r="O209" s="12">
        <f t="shared" si="38"/>
        <v>1638.3640136678528</v>
      </c>
      <c r="P209" s="20">
        <f t="shared" si="40"/>
        <v>971.19502927685744</v>
      </c>
    </row>
    <row r="210" spans="1:16" ht="20.149999999999999" customHeight="1" x14ac:dyDescent="0.35">
      <c r="A210" s="9">
        <v>200</v>
      </c>
      <c r="B210" s="10">
        <v>47665</v>
      </c>
      <c r="C210" s="11">
        <f t="shared" si="41"/>
        <v>210476.19047619158</v>
      </c>
      <c r="D210" s="11">
        <f t="shared" si="36"/>
        <v>1678.3666997978487</v>
      </c>
      <c r="E210" s="20">
        <f t="shared" si="42"/>
        <v>952.38095238095241</v>
      </c>
      <c r="F210" s="13">
        <f t="shared" si="39"/>
        <v>2630.7476521788012</v>
      </c>
      <c r="G210" s="7"/>
      <c r="H210" s="11">
        <f t="shared" si="43"/>
        <v>343065.22753319639</v>
      </c>
      <c r="I210" s="20">
        <f t="shared" si="44"/>
        <v>3307.3450786307349</v>
      </c>
      <c r="J210" s="12">
        <f t="shared" si="37"/>
        <v>2735.6503006235303</v>
      </c>
      <c r="K210" s="13">
        <f t="shared" si="45"/>
        <v>571.6947780072046</v>
      </c>
      <c r="L210" s="7"/>
      <c r="M210" s="11">
        <f t="shared" si="46"/>
        <v>204488.44394689365</v>
      </c>
      <c r="N210" s="13">
        <f t="shared" si="47"/>
        <v>2609.5590429447102</v>
      </c>
      <c r="O210" s="12">
        <f t="shared" si="38"/>
        <v>1630.6195681205459</v>
      </c>
      <c r="P210" s="20">
        <f t="shared" si="40"/>
        <v>978.93947482416434</v>
      </c>
    </row>
    <row r="211" spans="1:16" ht="20.149999999999999" customHeight="1" x14ac:dyDescent="0.35">
      <c r="A211" s="9">
        <v>201</v>
      </c>
      <c r="B211" s="10">
        <v>47696</v>
      </c>
      <c r="C211" s="11">
        <f t="shared" si="41"/>
        <v>209523.80952381063</v>
      </c>
      <c r="D211" s="11">
        <f t="shared" si="36"/>
        <v>1670.7722803417498</v>
      </c>
      <c r="E211" s="20">
        <f t="shared" si="42"/>
        <v>952.38095238095241</v>
      </c>
      <c r="F211" s="13">
        <f t="shared" si="39"/>
        <v>2623.1532327227023</v>
      </c>
      <c r="G211" s="7"/>
      <c r="H211" s="11">
        <f t="shared" si="43"/>
        <v>342493.53275518917</v>
      </c>
      <c r="I211" s="20">
        <f t="shared" si="44"/>
        <v>3307.3450786307349</v>
      </c>
      <c r="J211" s="12">
        <f t="shared" si="37"/>
        <v>2731.0915261812297</v>
      </c>
      <c r="K211" s="13">
        <f t="shared" si="45"/>
        <v>576.25355244950515</v>
      </c>
      <c r="L211" s="7"/>
      <c r="M211" s="11">
        <f t="shared" si="46"/>
        <v>203509.50447206947</v>
      </c>
      <c r="N211" s="13">
        <f t="shared" si="47"/>
        <v>2609.5590429447102</v>
      </c>
      <c r="O211" s="12">
        <f t="shared" si="38"/>
        <v>1622.8133672769006</v>
      </c>
      <c r="P211" s="20">
        <f t="shared" si="40"/>
        <v>986.74567566780956</v>
      </c>
    </row>
    <row r="212" spans="1:16" ht="20.149999999999999" customHeight="1" x14ac:dyDescent="0.35">
      <c r="A212" s="9">
        <v>202</v>
      </c>
      <c r="B212" s="10">
        <v>47727</v>
      </c>
      <c r="C212" s="11">
        <f t="shared" si="41"/>
        <v>208571.42857142969</v>
      </c>
      <c r="D212" s="11">
        <f t="shared" si="36"/>
        <v>1663.1778608856512</v>
      </c>
      <c r="E212" s="20">
        <f t="shared" si="42"/>
        <v>952.38095238095241</v>
      </c>
      <c r="F212" s="13">
        <f t="shared" si="39"/>
        <v>2615.5588132666035</v>
      </c>
      <c r="G212" s="7"/>
      <c r="H212" s="11">
        <f t="shared" si="43"/>
        <v>341917.27920273965</v>
      </c>
      <c r="I212" s="20">
        <f t="shared" si="44"/>
        <v>3307.3450786307349</v>
      </c>
      <c r="J212" s="12">
        <f t="shared" si="37"/>
        <v>2726.4963994313425</v>
      </c>
      <c r="K212" s="13">
        <f t="shared" si="45"/>
        <v>580.84867919939234</v>
      </c>
      <c r="L212" s="7"/>
      <c r="M212" s="11">
        <f t="shared" si="46"/>
        <v>202522.75879640167</v>
      </c>
      <c r="N212" s="13">
        <f t="shared" si="47"/>
        <v>2609.5590429447102</v>
      </c>
      <c r="O212" s="12">
        <f t="shared" si="38"/>
        <v>1614.9449186915119</v>
      </c>
      <c r="P212" s="20">
        <f t="shared" si="40"/>
        <v>994.61412425319827</v>
      </c>
    </row>
    <row r="213" spans="1:16" ht="20.149999999999999" customHeight="1" x14ac:dyDescent="0.35">
      <c r="A213" s="9">
        <v>203</v>
      </c>
      <c r="B213" s="10">
        <v>47757</v>
      </c>
      <c r="C213" s="11">
        <f t="shared" si="41"/>
        <v>207619.04761904874</v>
      </c>
      <c r="D213" s="11">
        <f t="shared" si="36"/>
        <v>1655.5834414295523</v>
      </c>
      <c r="E213" s="20">
        <f t="shared" si="42"/>
        <v>952.38095238095241</v>
      </c>
      <c r="F213" s="13">
        <f t="shared" si="39"/>
        <v>2607.9643938105046</v>
      </c>
      <c r="G213" s="7"/>
      <c r="H213" s="11">
        <f t="shared" si="43"/>
        <v>341336.43052354024</v>
      </c>
      <c r="I213" s="20">
        <f t="shared" si="44"/>
        <v>3307.3450786307349</v>
      </c>
      <c r="J213" s="12">
        <f t="shared" si="37"/>
        <v>2721.8646304954632</v>
      </c>
      <c r="K213" s="13">
        <f t="shared" si="45"/>
        <v>585.48044813527167</v>
      </c>
      <c r="L213" s="7"/>
      <c r="M213" s="11">
        <f t="shared" si="46"/>
        <v>201528.14467214848</v>
      </c>
      <c r="N213" s="13">
        <f t="shared" si="47"/>
        <v>2609.5590429447102</v>
      </c>
      <c r="O213" s="12">
        <f t="shared" si="38"/>
        <v>1607.013725992146</v>
      </c>
      <c r="P213" s="20">
        <f t="shared" si="40"/>
        <v>1002.5453169525642</v>
      </c>
    </row>
    <row r="214" spans="1:16" ht="20.149999999999999" customHeight="1" x14ac:dyDescent="0.35">
      <c r="A214" s="9">
        <v>204</v>
      </c>
      <c r="B214" s="10">
        <v>47788</v>
      </c>
      <c r="C214" s="11">
        <f t="shared" si="41"/>
        <v>206666.66666666779</v>
      </c>
      <c r="D214" s="11">
        <f t="shared" si="36"/>
        <v>1647.9890219734536</v>
      </c>
      <c r="E214" s="20">
        <f t="shared" si="42"/>
        <v>952.38095238095241</v>
      </c>
      <c r="F214" s="13">
        <f t="shared" si="39"/>
        <v>2600.3699743544062</v>
      </c>
      <c r="G214" s="7"/>
      <c r="H214" s="11">
        <f t="shared" si="43"/>
        <v>340750.95007540495</v>
      </c>
      <c r="I214" s="20">
        <f t="shared" si="44"/>
        <v>3307.3450786307349</v>
      </c>
      <c r="J214" s="12">
        <f t="shared" si="37"/>
        <v>2717.1959271836549</v>
      </c>
      <c r="K214" s="13">
        <f t="shared" si="45"/>
        <v>590.14915144707993</v>
      </c>
      <c r="L214" s="7"/>
      <c r="M214" s="11">
        <f t="shared" si="46"/>
        <v>200525.59935519591</v>
      </c>
      <c r="N214" s="13">
        <f t="shared" si="47"/>
        <v>2609.5590429447102</v>
      </c>
      <c r="O214" s="12">
        <f t="shared" si="38"/>
        <v>1599.0192888484264</v>
      </c>
      <c r="P214" s="20">
        <f t="shared" si="40"/>
        <v>1010.5397540962838</v>
      </c>
    </row>
    <row r="215" spans="1:16" ht="20.149999999999999" customHeight="1" x14ac:dyDescent="0.35">
      <c r="A215" s="9">
        <v>205</v>
      </c>
      <c r="B215" s="10">
        <v>47818</v>
      </c>
      <c r="C215" s="11">
        <f t="shared" si="41"/>
        <v>205714.28571428685</v>
      </c>
      <c r="D215" s="11">
        <f t="shared" si="36"/>
        <v>1640.3946025173548</v>
      </c>
      <c r="E215" s="20">
        <f t="shared" si="42"/>
        <v>952.38095238095241</v>
      </c>
      <c r="F215" s="13">
        <f t="shared" si="39"/>
        <v>2592.7755548983073</v>
      </c>
      <c r="G215" s="7"/>
      <c r="H215" s="11">
        <f t="shared" si="43"/>
        <v>340160.8009239579</v>
      </c>
      <c r="I215" s="20">
        <f t="shared" si="44"/>
        <v>3307.3450786307349</v>
      </c>
      <c r="J215" s="12">
        <f t="shared" si="37"/>
        <v>2712.4899949760174</v>
      </c>
      <c r="K215" s="13">
        <f t="shared" si="45"/>
        <v>594.85508365471742</v>
      </c>
      <c r="L215" s="7"/>
      <c r="M215" s="11">
        <f t="shared" si="46"/>
        <v>199515.05960109964</v>
      </c>
      <c r="N215" s="13">
        <f>M215*($C$7+((1/($C$5*12-A214))))</f>
        <v>2514.6419344268452</v>
      </c>
      <c r="O215" s="12">
        <f t="shared" si="38"/>
        <v>1590.9611029402727</v>
      </c>
      <c r="P215" s="20">
        <f t="shared" si="40"/>
        <v>923.68083148657252</v>
      </c>
    </row>
    <row r="216" spans="1:16" ht="20.149999999999999" customHeight="1" x14ac:dyDescent="0.35">
      <c r="A216" s="9">
        <v>206</v>
      </c>
      <c r="B216" s="10">
        <v>47849</v>
      </c>
      <c r="C216" s="11">
        <f t="shared" si="41"/>
        <v>204761.9047619059</v>
      </c>
      <c r="D216" s="11">
        <f t="shared" si="36"/>
        <v>1632.8001830612561</v>
      </c>
      <c r="E216" s="20">
        <f t="shared" si="42"/>
        <v>952.38095238095241</v>
      </c>
      <c r="F216" s="13">
        <f t="shared" si="39"/>
        <v>2585.1811354422084</v>
      </c>
      <c r="G216" s="7"/>
      <c r="H216" s="11">
        <f t="shared" si="43"/>
        <v>339565.9458403032</v>
      </c>
      <c r="I216" s="20">
        <f t="shared" si="44"/>
        <v>3307.3450786307349</v>
      </c>
      <c r="J216" s="12">
        <f t="shared" si="37"/>
        <v>2707.7465370041077</v>
      </c>
      <c r="K216" s="13">
        <f t="shared" si="45"/>
        <v>599.59854162662714</v>
      </c>
      <c r="L216" s="7"/>
      <c r="M216" s="11">
        <f t="shared" si="46"/>
        <v>198591.37876961307</v>
      </c>
      <c r="N216" s="13">
        <f t="shared" si="47"/>
        <v>2514.6419344268452</v>
      </c>
      <c r="O216" s="12">
        <f t="shared" si="38"/>
        <v>1583.5955422785123</v>
      </c>
      <c r="P216" s="20">
        <f t="shared" si="40"/>
        <v>931.04639214833287</v>
      </c>
    </row>
    <row r="217" spans="1:16" ht="20.149999999999999" customHeight="1" x14ac:dyDescent="0.35">
      <c r="A217" s="9">
        <v>207</v>
      </c>
      <c r="B217" s="10">
        <v>47880</v>
      </c>
      <c r="C217" s="11">
        <f t="shared" si="41"/>
        <v>203809.52380952495</v>
      </c>
      <c r="D217" s="11">
        <f t="shared" si="36"/>
        <v>1625.2057636051572</v>
      </c>
      <c r="E217" s="20">
        <f t="shared" si="42"/>
        <v>952.38095238095241</v>
      </c>
      <c r="F217" s="13">
        <f t="shared" si="39"/>
        <v>2577.5867159861095</v>
      </c>
      <c r="G217" s="7"/>
      <c r="H217" s="11">
        <f t="shared" si="43"/>
        <v>338966.34729867656</v>
      </c>
      <c r="I217" s="20">
        <f t="shared" si="44"/>
        <v>3307.3450786307349</v>
      </c>
      <c r="J217" s="12">
        <f t="shared" si="37"/>
        <v>2702.9652540322109</v>
      </c>
      <c r="K217" s="13">
        <f t="shared" si="45"/>
        <v>604.37982459852401</v>
      </c>
      <c r="L217" s="7"/>
      <c r="M217" s="11">
        <f t="shared" si="46"/>
        <v>197660.33237746474</v>
      </c>
      <c r="N217" s="13">
        <f t="shared" si="47"/>
        <v>2514.6419344268452</v>
      </c>
      <c r="O217" s="12">
        <f t="shared" si="38"/>
        <v>1576.1712476016974</v>
      </c>
      <c r="P217" s="20">
        <f t="shared" si="40"/>
        <v>938.47068682514782</v>
      </c>
    </row>
    <row r="218" spans="1:16" ht="20.149999999999999" customHeight="1" x14ac:dyDescent="0.35">
      <c r="A218" s="9">
        <v>208</v>
      </c>
      <c r="B218" s="10">
        <v>47908</v>
      </c>
      <c r="C218" s="11">
        <f t="shared" si="41"/>
        <v>202857.142857144</v>
      </c>
      <c r="D218" s="11">
        <f t="shared" si="36"/>
        <v>1617.6113441490584</v>
      </c>
      <c r="E218" s="20">
        <f t="shared" si="42"/>
        <v>952.38095238095241</v>
      </c>
      <c r="F218" s="13">
        <f t="shared" si="39"/>
        <v>2569.9922965300107</v>
      </c>
      <c r="G218" s="7"/>
      <c r="H218" s="11">
        <f t="shared" si="43"/>
        <v>338361.967474078</v>
      </c>
      <c r="I218" s="20">
        <f t="shared" si="44"/>
        <v>3307.3450786307349</v>
      </c>
      <c r="J218" s="12">
        <f t="shared" si="37"/>
        <v>2698.1458444384657</v>
      </c>
      <c r="K218" s="13">
        <f t="shared" si="45"/>
        <v>609.19923419226916</v>
      </c>
      <c r="L218" s="7"/>
      <c r="M218" s="11">
        <f t="shared" si="46"/>
        <v>196721.86169063961</v>
      </c>
      <c r="N218" s="13">
        <f t="shared" si="47"/>
        <v>2514.6419344268452</v>
      </c>
      <c r="O218" s="12">
        <f t="shared" si="38"/>
        <v>1568.687750556544</v>
      </c>
      <c r="P218" s="20">
        <f t="shared" si="40"/>
        <v>945.95418387030122</v>
      </c>
    </row>
    <row r="219" spans="1:16" ht="20.149999999999999" customHeight="1" x14ac:dyDescent="0.35">
      <c r="A219" s="9">
        <v>209</v>
      </c>
      <c r="B219" s="10">
        <v>47939</v>
      </c>
      <c r="C219" s="11">
        <f t="shared" si="41"/>
        <v>201904.76190476306</v>
      </c>
      <c r="D219" s="11">
        <f t="shared" si="36"/>
        <v>1610.0169246929597</v>
      </c>
      <c r="E219" s="20">
        <f t="shared" si="42"/>
        <v>952.38095238095241</v>
      </c>
      <c r="F219" s="13">
        <f t="shared" si="39"/>
        <v>2562.3978770739122</v>
      </c>
      <c r="G219" s="7"/>
      <c r="H219" s="11">
        <f t="shared" si="43"/>
        <v>337752.76823988574</v>
      </c>
      <c r="I219" s="20">
        <f t="shared" si="44"/>
        <v>3307.3450786307349</v>
      </c>
      <c r="J219" s="12">
        <f t="shared" si="37"/>
        <v>2693.288004195836</v>
      </c>
      <c r="K219" s="13">
        <f t="shared" si="45"/>
        <v>614.05707443489882</v>
      </c>
      <c r="L219" s="7"/>
      <c r="M219" s="11">
        <f t="shared" si="46"/>
        <v>195775.90750676929</v>
      </c>
      <c r="N219" s="13">
        <f t="shared" si="47"/>
        <v>2514.6419344268452</v>
      </c>
      <c r="O219" s="12">
        <f t="shared" si="38"/>
        <v>1561.1445790550529</v>
      </c>
      <c r="P219" s="20">
        <f t="shared" si="40"/>
        <v>953.49735537179231</v>
      </c>
    </row>
    <row r="220" spans="1:16" ht="20.149999999999999" customHeight="1" x14ac:dyDescent="0.35">
      <c r="A220" s="9">
        <v>210</v>
      </c>
      <c r="B220" s="10">
        <v>47969</v>
      </c>
      <c r="C220" s="11">
        <f t="shared" si="41"/>
        <v>200952.38095238211</v>
      </c>
      <c r="D220" s="11">
        <f t="shared" si="36"/>
        <v>1602.4225052368608</v>
      </c>
      <c r="E220" s="20">
        <f t="shared" si="42"/>
        <v>952.38095238095241</v>
      </c>
      <c r="F220" s="13">
        <f t="shared" si="39"/>
        <v>2554.8034576178134</v>
      </c>
      <c r="G220" s="7"/>
      <c r="H220" s="11">
        <f t="shared" si="43"/>
        <v>337138.71116545086</v>
      </c>
      <c r="I220" s="20">
        <f t="shared" si="44"/>
        <v>3307.3450786307349</v>
      </c>
      <c r="J220" s="12">
        <f t="shared" si="37"/>
        <v>2688.3914268529306</v>
      </c>
      <c r="K220" s="13">
        <f t="shared" si="45"/>
        <v>618.95365177780423</v>
      </c>
      <c r="L220" s="7"/>
      <c r="M220" s="11">
        <f t="shared" si="46"/>
        <v>194822.41015139749</v>
      </c>
      <c r="N220" s="13">
        <f t="shared" si="47"/>
        <v>2514.6419344268452</v>
      </c>
      <c r="O220" s="12">
        <f t="shared" si="38"/>
        <v>1553.5412572447299</v>
      </c>
      <c r="P220" s="20">
        <f t="shared" si="40"/>
        <v>961.10067718211531</v>
      </c>
    </row>
    <row r="221" spans="1:16" ht="20.149999999999999" customHeight="1" x14ac:dyDescent="0.35">
      <c r="A221" s="9">
        <v>211</v>
      </c>
      <c r="B221" s="10">
        <v>48000</v>
      </c>
      <c r="C221" s="11">
        <f t="shared" si="41"/>
        <v>200000.00000000116</v>
      </c>
      <c r="D221" s="11">
        <f t="shared" si="36"/>
        <v>1594.8280857807622</v>
      </c>
      <c r="E221" s="20">
        <f t="shared" si="42"/>
        <v>952.38095238095241</v>
      </c>
      <c r="F221" s="13">
        <f t="shared" si="39"/>
        <v>2547.2090381617145</v>
      </c>
      <c r="G221" s="7"/>
      <c r="H221" s="11">
        <f t="shared" si="43"/>
        <v>336519.75751367304</v>
      </c>
      <c r="I221" s="20">
        <f t="shared" si="44"/>
        <v>3307.3450786307349</v>
      </c>
      <c r="J221" s="12">
        <f t="shared" si="37"/>
        <v>2683.4558035146715</v>
      </c>
      <c r="K221" s="13">
        <f t="shared" si="45"/>
        <v>623.88927511606335</v>
      </c>
      <c r="L221" s="7"/>
      <c r="M221" s="11">
        <f t="shared" si="46"/>
        <v>193861.30947421538</v>
      </c>
      <c r="N221" s="13">
        <f t="shared" si="47"/>
        <v>2514.6419344268452</v>
      </c>
      <c r="O221" s="12">
        <f t="shared" si="38"/>
        <v>1545.8773054785652</v>
      </c>
      <c r="P221" s="20">
        <f t="shared" si="40"/>
        <v>968.76462894828001</v>
      </c>
    </row>
    <row r="222" spans="1:16" ht="20.149999999999999" customHeight="1" x14ac:dyDescent="0.35">
      <c r="A222" s="9">
        <v>212</v>
      </c>
      <c r="B222" s="10">
        <v>48030</v>
      </c>
      <c r="C222" s="11">
        <f t="shared" si="41"/>
        <v>199047.61904762022</v>
      </c>
      <c r="D222" s="11">
        <f t="shared" si="36"/>
        <v>1587.2336663246633</v>
      </c>
      <c r="E222" s="20">
        <f t="shared" si="42"/>
        <v>952.38095238095241</v>
      </c>
      <c r="F222" s="13">
        <f t="shared" si="39"/>
        <v>2539.6146187056156</v>
      </c>
      <c r="G222" s="7"/>
      <c r="H222" s="11">
        <f t="shared" si="43"/>
        <v>335895.86823855696</v>
      </c>
      <c r="I222" s="20">
        <f t="shared" si="44"/>
        <v>3307.3450786307349</v>
      </c>
      <c r="J222" s="12">
        <f t="shared" si="37"/>
        <v>2678.4808228228089</v>
      </c>
      <c r="K222" s="13">
        <f t="shared" si="45"/>
        <v>628.86425580792593</v>
      </c>
      <c r="L222" s="7"/>
      <c r="M222" s="11">
        <f t="shared" si="46"/>
        <v>192892.54484526708</v>
      </c>
      <c r="N222" s="13">
        <f t="shared" si="47"/>
        <v>2514.6419344268452</v>
      </c>
      <c r="O222" s="12">
        <f t="shared" si="38"/>
        <v>1538.1522402847766</v>
      </c>
      <c r="P222" s="20">
        <f t="shared" si="40"/>
        <v>976.48969414206863</v>
      </c>
    </row>
    <row r="223" spans="1:16" ht="20.149999999999999" customHeight="1" x14ac:dyDescent="0.35">
      <c r="A223" s="9">
        <v>213</v>
      </c>
      <c r="B223" s="10">
        <v>48061</v>
      </c>
      <c r="C223" s="11">
        <f t="shared" si="41"/>
        <v>198095.23809523927</v>
      </c>
      <c r="D223" s="11">
        <f t="shared" si="36"/>
        <v>1579.6392468685647</v>
      </c>
      <c r="E223" s="20">
        <f t="shared" si="42"/>
        <v>952.38095238095241</v>
      </c>
      <c r="F223" s="13">
        <f t="shared" si="39"/>
        <v>2532.0201992495172</v>
      </c>
      <c r="G223" s="7"/>
      <c r="H223" s="11">
        <f t="shared" si="43"/>
        <v>335267.00398274901</v>
      </c>
      <c r="I223" s="20">
        <f t="shared" si="44"/>
        <v>3307.3450786307349</v>
      </c>
      <c r="J223" s="12">
        <f t="shared" si="37"/>
        <v>2673.4661709362781</v>
      </c>
      <c r="K223" s="13">
        <f t="shared" si="45"/>
        <v>633.87890769445676</v>
      </c>
      <c r="L223" s="7"/>
      <c r="M223" s="11">
        <f t="shared" si="46"/>
        <v>191916.05515112501</v>
      </c>
      <c r="N223" s="13">
        <f t="shared" si="47"/>
        <v>2514.6419344268452</v>
      </c>
      <c r="O223" s="12">
        <f t="shared" si="38"/>
        <v>1530.3655743363104</v>
      </c>
      <c r="P223" s="20">
        <f t="shared" si="40"/>
        <v>984.27636009053481</v>
      </c>
    </row>
    <row r="224" spans="1:16" ht="20.149999999999999" customHeight="1" x14ac:dyDescent="0.35">
      <c r="A224" s="9">
        <v>214</v>
      </c>
      <c r="B224" s="10">
        <v>48092</v>
      </c>
      <c r="C224" s="11">
        <f t="shared" si="41"/>
        <v>197142.85714285832</v>
      </c>
      <c r="D224" s="11">
        <f t="shared" si="36"/>
        <v>1572.0448274124658</v>
      </c>
      <c r="E224" s="20">
        <f t="shared" si="42"/>
        <v>952.38095238095241</v>
      </c>
      <c r="F224" s="13">
        <f t="shared" si="39"/>
        <v>2524.4257797934183</v>
      </c>
      <c r="G224" s="7"/>
      <c r="H224" s="11">
        <f t="shared" si="43"/>
        <v>334633.12507505453</v>
      </c>
      <c r="I224" s="20">
        <f t="shared" si="44"/>
        <v>3307.3450786307349</v>
      </c>
      <c r="J224" s="12">
        <f t="shared" si="37"/>
        <v>2668.4115315114022</v>
      </c>
      <c r="K224" s="13">
        <f t="shared" si="45"/>
        <v>638.93354711933262</v>
      </c>
      <c r="L224" s="7"/>
      <c r="M224" s="11">
        <f t="shared" si="46"/>
        <v>190931.77879103448</v>
      </c>
      <c r="N224" s="13">
        <f t="shared" si="47"/>
        <v>2514.6419344268452</v>
      </c>
      <c r="O224" s="12">
        <f t="shared" si="38"/>
        <v>1522.5168164200984</v>
      </c>
      <c r="P224" s="20">
        <f t="shared" si="40"/>
        <v>992.12511800674679</v>
      </c>
    </row>
    <row r="225" spans="1:16" ht="20.149999999999999" customHeight="1" x14ac:dyDescent="0.35">
      <c r="A225" s="9">
        <v>215</v>
      </c>
      <c r="B225" s="10">
        <v>48122</v>
      </c>
      <c r="C225" s="11">
        <f t="shared" si="41"/>
        <v>196190.47619047738</v>
      </c>
      <c r="D225" s="11">
        <f t="shared" si="36"/>
        <v>1564.4504079563669</v>
      </c>
      <c r="E225" s="20">
        <f t="shared" si="42"/>
        <v>952.38095238095241</v>
      </c>
      <c r="F225" s="13">
        <f t="shared" si="39"/>
        <v>2516.8313603373194</v>
      </c>
      <c r="G225" s="7"/>
      <c r="H225" s="11">
        <f t="shared" si="43"/>
        <v>333994.19152793521</v>
      </c>
      <c r="I225" s="20">
        <f t="shared" si="44"/>
        <v>3307.3450786307349</v>
      </c>
      <c r="J225" s="12">
        <f t="shared" si="37"/>
        <v>2663.3165856819351</v>
      </c>
      <c r="K225" s="13">
        <f t="shared" si="45"/>
        <v>644.02849294879979</v>
      </c>
      <c r="L225" s="7"/>
      <c r="M225" s="11">
        <f t="shared" si="46"/>
        <v>189939.65367302773</v>
      </c>
      <c r="N225" s="13">
        <f t="shared" si="47"/>
        <v>2514.6419344268452</v>
      </c>
      <c r="O225" s="12">
        <f t="shared" si="38"/>
        <v>1514.6054714060697</v>
      </c>
      <c r="P225" s="20">
        <f t="shared" si="40"/>
        <v>1000.0364630207755</v>
      </c>
    </row>
    <row r="226" spans="1:16" ht="20.149999999999999" customHeight="1" x14ac:dyDescent="0.35">
      <c r="A226" s="9">
        <v>216</v>
      </c>
      <c r="B226" s="10">
        <v>48153</v>
      </c>
      <c r="C226" s="11">
        <f t="shared" si="41"/>
        <v>195238.09523809643</v>
      </c>
      <c r="D226" s="11">
        <f t="shared" si="36"/>
        <v>1556.8559885002683</v>
      </c>
      <c r="E226" s="20">
        <f t="shared" si="42"/>
        <v>952.38095238095241</v>
      </c>
      <c r="F226" s="13">
        <f t="shared" si="39"/>
        <v>2509.2369408812206</v>
      </c>
      <c r="G226" s="7"/>
      <c r="H226" s="11">
        <f t="shared" si="43"/>
        <v>333350.16303498641</v>
      </c>
      <c r="I226" s="20">
        <f t="shared" si="44"/>
        <v>3307.3450786307349</v>
      </c>
      <c r="J226" s="12">
        <f t="shared" si="37"/>
        <v>2658.1810120389464</v>
      </c>
      <c r="K226" s="13">
        <f t="shared" si="45"/>
        <v>649.16406659178847</v>
      </c>
      <c r="L226" s="7"/>
      <c r="M226" s="11">
        <f t="shared" si="46"/>
        <v>188939.61721000695</v>
      </c>
      <c r="N226" s="13">
        <f t="shared" si="47"/>
        <v>2514.6419344268452</v>
      </c>
      <c r="O226" s="12">
        <f t="shared" si="38"/>
        <v>1506.6310402159179</v>
      </c>
      <c r="P226" s="20">
        <f t="shared" si="40"/>
        <v>1008.0108942109273</v>
      </c>
    </row>
    <row r="227" spans="1:16" ht="20.149999999999999" customHeight="1" x14ac:dyDescent="0.35">
      <c r="A227" s="9">
        <v>217</v>
      </c>
      <c r="B227" s="10">
        <v>48183</v>
      </c>
      <c r="C227" s="11">
        <f t="shared" si="41"/>
        <v>194285.71428571548</v>
      </c>
      <c r="D227" s="11">
        <f t="shared" si="36"/>
        <v>1549.2615690441694</v>
      </c>
      <c r="E227" s="20">
        <f t="shared" si="42"/>
        <v>952.38095238095241</v>
      </c>
      <c r="F227" s="13">
        <f t="shared" si="39"/>
        <v>2501.6425214251217</v>
      </c>
      <c r="G227" s="7"/>
      <c r="H227" s="11">
        <f t="shared" si="43"/>
        <v>332700.99896839465</v>
      </c>
      <c r="I227" s="20">
        <f t="shared" si="44"/>
        <v>3307.3450786307349</v>
      </c>
      <c r="J227" s="12">
        <f t="shared" si="37"/>
        <v>2653.0044866105454</v>
      </c>
      <c r="K227" s="13">
        <f t="shared" si="45"/>
        <v>654.34059202018943</v>
      </c>
      <c r="L227" s="7"/>
      <c r="M227" s="11">
        <f t="shared" si="46"/>
        <v>187931.60631579603</v>
      </c>
      <c r="N227" s="13">
        <f>M227*($C$7+((1/($C$5*12-A226))))</f>
        <v>2419.826384084733</v>
      </c>
      <c r="O227" s="12">
        <f t="shared" si="38"/>
        <v>1498.5930197916152</v>
      </c>
      <c r="P227" s="20">
        <f t="shared" si="40"/>
        <v>921.2333642931178</v>
      </c>
    </row>
    <row r="228" spans="1:16" ht="20.149999999999999" customHeight="1" x14ac:dyDescent="0.35">
      <c r="A228" s="9">
        <v>218</v>
      </c>
      <c r="B228" s="10">
        <v>48214</v>
      </c>
      <c r="C228" s="11">
        <f t="shared" si="41"/>
        <v>193333.33333333454</v>
      </c>
      <c r="D228" s="11">
        <f t="shared" si="36"/>
        <v>1541.6671495880707</v>
      </c>
      <c r="E228" s="20">
        <f t="shared" si="42"/>
        <v>952.38095238095241</v>
      </c>
      <c r="F228" s="13">
        <f t="shared" si="39"/>
        <v>2494.0481019690233</v>
      </c>
      <c r="G228" s="7"/>
      <c r="H228" s="11">
        <f t="shared" si="43"/>
        <v>332046.65837637446</v>
      </c>
      <c r="I228" s="20">
        <f t="shared" si="44"/>
        <v>3307.3450786307349</v>
      </c>
      <c r="J228" s="12">
        <f t="shared" si="37"/>
        <v>2647.7866828414444</v>
      </c>
      <c r="K228" s="13">
        <f t="shared" si="45"/>
        <v>659.55839578929044</v>
      </c>
      <c r="L228" s="7"/>
      <c r="M228" s="11">
        <f t="shared" si="46"/>
        <v>187010.37295150291</v>
      </c>
      <c r="N228" s="13">
        <f t="shared" si="47"/>
        <v>2419.826384084733</v>
      </c>
      <c r="O228" s="12">
        <f t="shared" si="38"/>
        <v>1491.2469755769503</v>
      </c>
      <c r="P228" s="20">
        <f t="shared" si="40"/>
        <v>928.57940850778277</v>
      </c>
    </row>
    <row r="229" spans="1:16" ht="20.149999999999999" customHeight="1" x14ac:dyDescent="0.35">
      <c r="A229" s="9">
        <v>219</v>
      </c>
      <c r="B229" s="10">
        <v>48245</v>
      </c>
      <c r="C229" s="11">
        <f t="shared" si="41"/>
        <v>192380.95238095359</v>
      </c>
      <c r="D229" s="11">
        <f t="shared" si="36"/>
        <v>1534.0727301319719</v>
      </c>
      <c r="E229" s="20">
        <f t="shared" si="42"/>
        <v>952.38095238095241</v>
      </c>
      <c r="F229" s="13">
        <f t="shared" si="39"/>
        <v>2486.4536825129244</v>
      </c>
      <c r="G229" s="7"/>
      <c r="H229" s="11">
        <f t="shared" si="43"/>
        <v>331387.09998058516</v>
      </c>
      <c r="I229" s="20">
        <f t="shared" si="44"/>
        <v>3307.3450786307349</v>
      </c>
      <c r="J229" s="12">
        <f t="shared" si="37"/>
        <v>2642.5272715723581</v>
      </c>
      <c r="K229" s="13">
        <f t="shared" si="45"/>
        <v>664.81780705837673</v>
      </c>
      <c r="L229" s="7"/>
      <c r="M229" s="11">
        <f t="shared" si="46"/>
        <v>186081.79354299512</v>
      </c>
      <c r="N229" s="13">
        <f t="shared" si="47"/>
        <v>2419.826384084733</v>
      </c>
      <c r="O229" s="12">
        <f t="shared" si="38"/>
        <v>1483.8423529741208</v>
      </c>
      <c r="P229" s="20">
        <f t="shared" si="40"/>
        <v>935.98403111061225</v>
      </c>
    </row>
    <row r="230" spans="1:16" ht="20.149999999999999" customHeight="1" x14ac:dyDescent="0.35">
      <c r="A230" s="9">
        <v>220</v>
      </c>
      <c r="B230" s="10">
        <v>48274</v>
      </c>
      <c r="C230" s="11">
        <f t="shared" si="41"/>
        <v>191428.57142857264</v>
      </c>
      <c r="D230" s="11">
        <f t="shared" si="36"/>
        <v>1526.4783106758732</v>
      </c>
      <c r="E230" s="20">
        <f t="shared" si="42"/>
        <v>952.38095238095241</v>
      </c>
      <c r="F230" s="13">
        <f t="shared" si="39"/>
        <v>2478.8592630568255</v>
      </c>
      <c r="G230" s="7"/>
      <c r="H230" s="11">
        <f t="shared" si="43"/>
        <v>330722.28217352676</v>
      </c>
      <c r="I230" s="20">
        <f t="shared" si="44"/>
        <v>3307.3450786307349</v>
      </c>
      <c r="J230" s="12">
        <f t="shared" si="37"/>
        <v>2637.2259210192383</v>
      </c>
      <c r="K230" s="13">
        <f t="shared" si="45"/>
        <v>670.11915761149658</v>
      </c>
      <c r="L230" s="7"/>
      <c r="M230" s="11">
        <f t="shared" si="46"/>
        <v>185145.80951188449</v>
      </c>
      <c r="N230" s="13">
        <f t="shared" si="47"/>
        <v>2419.826384084733</v>
      </c>
      <c r="O230" s="12">
        <f t="shared" si="38"/>
        <v>1476.3786848708332</v>
      </c>
      <c r="P230" s="20">
        <f t="shared" si="40"/>
        <v>943.4476992138998</v>
      </c>
    </row>
    <row r="231" spans="1:16" ht="20.149999999999999" customHeight="1" x14ac:dyDescent="0.35">
      <c r="A231" s="9">
        <v>221</v>
      </c>
      <c r="B231" s="10">
        <v>48305</v>
      </c>
      <c r="C231" s="11">
        <f t="shared" si="41"/>
        <v>190476.1904761917</v>
      </c>
      <c r="D231" s="11">
        <f t="shared" si="36"/>
        <v>1518.8838912197743</v>
      </c>
      <c r="E231" s="20">
        <f t="shared" si="42"/>
        <v>952.38095238095241</v>
      </c>
      <c r="F231" s="13">
        <f t="shared" si="39"/>
        <v>2471.2648436007266</v>
      </c>
      <c r="G231" s="7"/>
      <c r="H231" s="11">
        <f t="shared" si="43"/>
        <v>330052.16301591526</v>
      </c>
      <c r="I231" s="20">
        <f t="shared" si="44"/>
        <v>3307.3450786307349</v>
      </c>
      <c r="J231" s="12">
        <f t="shared" si="37"/>
        <v>2631.8822967523456</v>
      </c>
      <c r="K231" s="13">
        <f t="shared" si="45"/>
        <v>675.46278187838925</v>
      </c>
      <c r="L231" s="7"/>
      <c r="M231" s="11">
        <f t="shared" si="46"/>
        <v>184202.3618126706</v>
      </c>
      <c r="N231" s="13">
        <f t="shared" si="47"/>
        <v>2419.826384084733</v>
      </c>
      <c r="O231" s="12">
        <f t="shared" si="38"/>
        <v>1468.8555004299756</v>
      </c>
      <c r="P231" s="20">
        <f t="shared" si="40"/>
        <v>950.97088365475747</v>
      </c>
    </row>
    <row r="232" spans="1:16" ht="20.149999999999999" customHeight="1" x14ac:dyDescent="0.35">
      <c r="A232" s="9">
        <v>222</v>
      </c>
      <c r="B232" s="10">
        <v>48335</v>
      </c>
      <c r="C232" s="11">
        <f t="shared" si="41"/>
        <v>189523.80952381075</v>
      </c>
      <c r="D232" s="11">
        <f t="shared" si="36"/>
        <v>1511.2894717636755</v>
      </c>
      <c r="E232" s="20">
        <f t="shared" si="42"/>
        <v>952.38095238095241</v>
      </c>
      <c r="F232" s="13">
        <f t="shared" si="39"/>
        <v>2463.6704241446278</v>
      </c>
      <c r="G232" s="7"/>
      <c r="H232" s="11">
        <f t="shared" si="43"/>
        <v>329376.70023403689</v>
      </c>
      <c r="I232" s="20">
        <f t="shared" si="44"/>
        <v>3307.3450786307349</v>
      </c>
      <c r="J232" s="12">
        <f t="shared" si="37"/>
        <v>2626.4960616751496</v>
      </c>
      <c r="K232" s="13">
        <f t="shared" si="45"/>
        <v>680.84901695558528</v>
      </c>
      <c r="L232" s="7"/>
      <c r="M232" s="11">
        <f t="shared" si="46"/>
        <v>183251.39092901585</v>
      </c>
      <c r="N232" s="13">
        <f t="shared" si="47"/>
        <v>2419.826384084733</v>
      </c>
      <c r="O232" s="12">
        <f t="shared" si="38"/>
        <v>1461.2723250599138</v>
      </c>
      <c r="P232" s="20">
        <f t="shared" si="40"/>
        <v>958.55405902481925</v>
      </c>
    </row>
    <row r="233" spans="1:16" ht="20.149999999999999" customHeight="1" x14ac:dyDescent="0.35">
      <c r="A233" s="9">
        <v>223</v>
      </c>
      <c r="B233" s="10">
        <v>48366</v>
      </c>
      <c r="C233" s="11">
        <f t="shared" si="41"/>
        <v>188571.4285714298</v>
      </c>
      <c r="D233" s="11">
        <f t="shared" si="36"/>
        <v>1503.6950523075768</v>
      </c>
      <c r="E233" s="20">
        <f t="shared" si="42"/>
        <v>952.38095238095241</v>
      </c>
      <c r="F233" s="13">
        <f t="shared" si="39"/>
        <v>2456.0760046885293</v>
      </c>
      <c r="G233" s="7"/>
      <c r="H233" s="11">
        <f t="shared" si="43"/>
        <v>328695.8512170813</v>
      </c>
      <c r="I233" s="20">
        <f t="shared" si="44"/>
        <v>3307.3450786307349</v>
      </c>
      <c r="J233" s="12">
        <f t="shared" si="37"/>
        <v>2621.0668760030644</v>
      </c>
      <c r="K233" s="13">
        <f t="shared" si="45"/>
        <v>686.27820262767045</v>
      </c>
      <c r="L233" s="7"/>
      <c r="M233" s="11">
        <f t="shared" si="46"/>
        <v>182292.83686999104</v>
      </c>
      <c r="N233" s="13">
        <f t="shared" si="47"/>
        <v>2419.826384084733</v>
      </c>
      <c r="O233" s="12">
        <f t="shared" si="38"/>
        <v>1453.6286803845542</v>
      </c>
      <c r="P233" s="20">
        <f t="shared" si="40"/>
        <v>966.19770370017886</v>
      </c>
    </row>
    <row r="234" spans="1:16" ht="20.149999999999999" customHeight="1" x14ac:dyDescent="0.35">
      <c r="A234" s="9">
        <v>224</v>
      </c>
      <c r="B234" s="10">
        <v>48396</v>
      </c>
      <c r="C234" s="11">
        <f t="shared" si="41"/>
        <v>187619.04761904886</v>
      </c>
      <c r="D234" s="11">
        <f t="shared" si="36"/>
        <v>1496.1006328514779</v>
      </c>
      <c r="E234" s="20">
        <f t="shared" si="42"/>
        <v>952.38095238095241</v>
      </c>
      <c r="F234" s="13">
        <f t="shared" si="39"/>
        <v>2448.4815852324305</v>
      </c>
      <c r="G234" s="7"/>
      <c r="H234" s="11">
        <f t="shared" si="43"/>
        <v>328009.57301445364</v>
      </c>
      <c r="I234" s="20">
        <f t="shared" si="44"/>
        <v>3307.3450786307349</v>
      </c>
      <c r="J234" s="12">
        <f t="shared" si="37"/>
        <v>2615.5943972420159</v>
      </c>
      <c r="K234" s="13">
        <f t="shared" si="45"/>
        <v>691.75068138871893</v>
      </c>
      <c r="L234" s="7"/>
      <c r="M234" s="11">
        <f t="shared" si="46"/>
        <v>181326.63916629084</v>
      </c>
      <c r="N234" s="13">
        <f t="shared" si="47"/>
        <v>2419.826384084733</v>
      </c>
      <c r="O234" s="12">
        <f t="shared" si="38"/>
        <v>1445.9240842131646</v>
      </c>
      <c r="P234" s="20">
        <f t="shared" si="40"/>
        <v>973.9022998715684</v>
      </c>
    </row>
    <row r="235" spans="1:16" ht="20.149999999999999" customHeight="1" x14ac:dyDescent="0.35">
      <c r="A235" s="9">
        <v>225</v>
      </c>
      <c r="B235" s="10">
        <v>48427</v>
      </c>
      <c r="C235" s="11">
        <f t="shared" si="41"/>
        <v>186666.66666666791</v>
      </c>
      <c r="D235" s="11">
        <f t="shared" si="36"/>
        <v>1488.5062133953793</v>
      </c>
      <c r="E235" s="20">
        <f t="shared" si="42"/>
        <v>952.38095238095241</v>
      </c>
      <c r="F235" s="13">
        <f t="shared" si="39"/>
        <v>2440.8871657763316</v>
      </c>
      <c r="G235" s="7"/>
      <c r="H235" s="11">
        <f t="shared" si="43"/>
        <v>327317.82233306492</v>
      </c>
      <c r="I235" s="20">
        <f t="shared" si="44"/>
        <v>3307.3450786307349</v>
      </c>
      <c r="J235" s="12">
        <f t="shared" si="37"/>
        <v>2610.0782801668324</v>
      </c>
      <c r="K235" s="13">
        <f t="shared" si="45"/>
        <v>697.26679846390243</v>
      </c>
      <c r="L235" s="7"/>
      <c r="M235" s="11">
        <f t="shared" si="46"/>
        <v>180352.73686641926</v>
      </c>
      <c r="N235" s="13">
        <f t="shared" si="47"/>
        <v>2419.826384084733</v>
      </c>
      <c r="O235" s="12">
        <f t="shared" si="38"/>
        <v>1438.1580505099562</v>
      </c>
      <c r="P235" s="20">
        <f t="shared" si="40"/>
        <v>981.66833357477685</v>
      </c>
    </row>
    <row r="236" spans="1:16" ht="20.149999999999999" customHeight="1" x14ac:dyDescent="0.35">
      <c r="A236" s="9">
        <v>226</v>
      </c>
      <c r="B236" s="10">
        <v>48458</v>
      </c>
      <c r="C236" s="11">
        <f t="shared" si="41"/>
        <v>185714.28571428696</v>
      </c>
      <c r="D236" s="11">
        <f t="shared" si="36"/>
        <v>1480.9117939392804</v>
      </c>
      <c r="E236" s="20">
        <f t="shared" si="42"/>
        <v>952.38095238095241</v>
      </c>
      <c r="F236" s="13">
        <f t="shared" si="39"/>
        <v>2433.2927463202327</v>
      </c>
      <c r="G236" s="7"/>
      <c r="H236" s="11">
        <f t="shared" si="43"/>
        <v>326620.55553460104</v>
      </c>
      <c r="I236" s="20">
        <f t="shared" si="44"/>
        <v>3307.3450786307349</v>
      </c>
      <c r="J236" s="12">
        <f t="shared" si="37"/>
        <v>2604.5181767994691</v>
      </c>
      <c r="K236" s="13">
        <f t="shared" si="45"/>
        <v>702.82690183126579</v>
      </c>
      <c r="L236" s="7"/>
      <c r="M236" s="11">
        <f t="shared" si="46"/>
        <v>179371.06853284448</v>
      </c>
      <c r="N236" s="13">
        <f t="shared" si="47"/>
        <v>2419.826384084733</v>
      </c>
      <c r="O236" s="12">
        <f t="shared" si="38"/>
        <v>1430.330089363423</v>
      </c>
      <c r="P236" s="20">
        <f t="shared" si="40"/>
        <v>989.49629472131005</v>
      </c>
    </row>
    <row r="237" spans="1:16" ht="20.149999999999999" customHeight="1" x14ac:dyDescent="0.35">
      <c r="A237" s="9">
        <v>227</v>
      </c>
      <c r="B237" s="10">
        <v>48488</v>
      </c>
      <c r="C237" s="11">
        <f t="shared" si="41"/>
        <v>184761.90476190601</v>
      </c>
      <c r="D237" s="11">
        <f t="shared" si="36"/>
        <v>1473.3173744831818</v>
      </c>
      <c r="E237" s="20">
        <f t="shared" si="42"/>
        <v>952.38095238095241</v>
      </c>
      <c r="F237" s="13">
        <f t="shared" si="39"/>
        <v>2425.6983268641343</v>
      </c>
      <c r="G237" s="7"/>
      <c r="H237" s="11">
        <f t="shared" si="43"/>
        <v>325917.72863276978</v>
      </c>
      <c r="I237" s="20">
        <f t="shared" si="44"/>
        <v>3307.3450786307349</v>
      </c>
      <c r="J237" s="12">
        <f t="shared" si="37"/>
        <v>2598.9137363870555</v>
      </c>
      <c r="K237" s="13">
        <f t="shared" si="45"/>
        <v>708.43134224367941</v>
      </c>
      <c r="L237" s="7"/>
      <c r="M237" s="11">
        <f t="shared" si="46"/>
        <v>178381.57223812316</v>
      </c>
      <c r="N237" s="13">
        <f t="shared" si="47"/>
        <v>2419.826384084733</v>
      </c>
      <c r="O237" s="12">
        <f t="shared" si="38"/>
        <v>1422.4397069554352</v>
      </c>
      <c r="P237" s="20">
        <f t="shared" si="40"/>
        <v>997.38667712929782</v>
      </c>
    </row>
    <row r="238" spans="1:16" ht="20.149999999999999" customHeight="1" x14ac:dyDescent="0.35">
      <c r="A238" s="9">
        <v>228</v>
      </c>
      <c r="B238" s="10">
        <v>48519</v>
      </c>
      <c r="C238" s="11">
        <f t="shared" si="41"/>
        <v>183809.52380952507</v>
      </c>
      <c r="D238" s="11">
        <f t="shared" si="36"/>
        <v>1465.7229550270829</v>
      </c>
      <c r="E238" s="20">
        <f t="shared" si="42"/>
        <v>952.38095238095241</v>
      </c>
      <c r="F238" s="13">
        <f t="shared" si="39"/>
        <v>2418.1039074080354</v>
      </c>
      <c r="G238" s="7"/>
      <c r="H238" s="11">
        <f t="shared" si="43"/>
        <v>325209.2972905261</v>
      </c>
      <c r="I238" s="20">
        <f t="shared" si="44"/>
        <v>3307.3450786307349</v>
      </c>
      <c r="J238" s="12">
        <f t="shared" si="37"/>
        <v>2593.2646053797675</v>
      </c>
      <c r="K238" s="13">
        <f t="shared" si="45"/>
        <v>714.08047325096732</v>
      </c>
      <c r="L238" s="7"/>
      <c r="M238" s="11">
        <f t="shared" si="46"/>
        <v>177384.18556099385</v>
      </c>
      <c r="N238" s="13">
        <f t="shared" si="47"/>
        <v>2419.826384084733</v>
      </c>
      <c r="O238" s="12">
        <f t="shared" si="38"/>
        <v>1414.4864055300884</v>
      </c>
      <c r="P238" s="20">
        <f t="shared" si="40"/>
        <v>1005.3399785546446</v>
      </c>
    </row>
    <row r="239" spans="1:16" ht="20.149999999999999" customHeight="1" x14ac:dyDescent="0.35">
      <c r="A239" s="9">
        <v>229</v>
      </c>
      <c r="B239" s="10">
        <v>48549</v>
      </c>
      <c r="C239" s="11">
        <f t="shared" si="41"/>
        <v>182857.14285714412</v>
      </c>
      <c r="D239" s="11">
        <f t="shared" si="36"/>
        <v>1458.128535570984</v>
      </c>
      <c r="E239" s="20">
        <f t="shared" si="42"/>
        <v>952.38095238095241</v>
      </c>
      <c r="F239" s="13">
        <f t="shared" si="39"/>
        <v>2410.5094879519365</v>
      </c>
      <c r="G239" s="7"/>
      <c r="H239" s="11">
        <f t="shared" si="43"/>
        <v>324495.21681727516</v>
      </c>
      <c r="I239" s="20">
        <f t="shared" si="44"/>
        <v>3307.3450786307349</v>
      </c>
      <c r="J239" s="12">
        <f t="shared" si="37"/>
        <v>2587.5704274085265</v>
      </c>
      <c r="K239" s="13">
        <f t="shared" si="45"/>
        <v>719.77465122220838</v>
      </c>
      <c r="L239" s="7"/>
      <c r="M239" s="11">
        <f t="shared" si="46"/>
        <v>176378.84558243921</v>
      </c>
      <c r="N239" s="13">
        <f>M239*($C$7+((1/($C$5*12-A238))))</f>
        <v>2325.1095041041735</v>
      </c>
      <c r="O239" s="12">
        <f t="shared" si="38"/>
        <v>1406.4696833623027</v>
      </c>
      <c r="P239" s="20">
        <f t="shared" si="40"/>
        <v>918.63982074187084</v>
      </c>
    </row>
    <row r="240" spans="1:16" ht="20.149999999999999" customHeight="1" x14ac:dyDescent="0.35">
      <c r="A240" s="9">
        <v>230</v>
      </c>
      <c r="B240" s="10">
        <v>48580</v>
      </c>
      <c r="C240" s="11">
        <f t="shared" si="41"/>
        <v>181904.76190476317</v>
      </c>
      <c r="D240" s="11">
        <f t="shared" si="36"/>
        <v>1450.5341161148854</v>
      </c>
      <c r="E240" s="20">
        <f t="shared" si="42"/>
        <v>952.38095238095241</v>
      </c>
      <c r="F240" s="13">
        <f t="shared" si="39"/>
        <v>2402.9150684958377</v>
      </c>
      <c r="G240" s="7"/>
      <c r="H240" s="11">
        <f t="shared" si="43"/>
        <v>323775.44216605293</v>
      </c>
      <c r="I240" s="20">
        <f t="shared" si="44"/>
        <v>3307.3450786307349</v>
      </c>
      <c r="J240" s="12">
        <f t="shared" si="37"/>
        <v>2581.8308432625154</v>
      </c>
      <c r="K240" s="13">
        <f t="shared" si="45"/>
        <v>725.51423536821949</v>
      </c>
      <c r="L240" s="7"/>
      <c r="M240" s="11">
        <f t="shared" si="46"/>
        <v>175460.20576169735</v>
      </c>
      <c r="N240" s="13">
        <f t="shared" si="47"/>
        <v>2325.1095041041735</v>
      </c>
      <c r="O240" s="12">
        <f t="shared" si="38"/>
        <v>1399.144320428124</v>
      </c>
      <c r="P240" s="20">
        <f t="shared" si="40"/>
        <v>925.96518367604949</v>
      </c>
    </row>
    <row r="241" spans="1:16" ht="20.149999999999999" customHeight="1" x14ac:dyDescent="0.35">
      <c r="A241" s="9">
        <v>231</v>
      </c>
      <c r="B241" s="10">
        <v>48611</v>
      </c>
      <c r="C241" s="11">
        <f t="shared" si="41"/>
        <v>180952.38095238223</v>
      </c>
      <c r="D241" s="11">
        <f t="shared" si="36"/>
        <v>1442.9396966587865</v>
      </c>
      <c r="E241" s="20">
        <f t="shared" si="42"/>
        <v>952.38095238095241</v>
      </c>
      <c r="F241" s="13">
        <f t="shared" si="39"/>
        <v>2395.3206490397388</v>
      </c>
      <c r="G241" s="7"/>
      <c r="H241" s="11">
        <f t="shared" si="43"/>
        <v>323049.9279306847</v>
      </c>
      <c r="I241" s="20">
        <f t="shared" si="44"/>
        <v>3307.3450786307349</v>
      </c>
      <c r="J241" s="12">
        <f t="shared" si="37"/>
        <v>2576.0454908665201</v>
      </c>
      <c r="K241" s="13">
        <f t="shared" si="45"/>
        <v>731.29958776421472</v>
      </c>
      <c r="L241" s="7"/>
      <c r="M241" s="11">
        <f t="shared" si="46"/>
        <v>174534.2405780213</v>
      </c>
      <c r="N241" s="13">
        <f t="shared" si="47"/>
        <v>2325.1095041041735</v>
      </c>
      <c r="O241" s="12">
        <f t="shared" si="38"/>
        <v>1391.7605440212155</v>
      </c>
      <c r="P241" s="20">
        <f t="shared" si="40"/>
        <v>933.348960082958</v>
      </c>
    </row>
    <row r="242" spans="1:16" ht="20.149999999999999" customHeight="1" x14ac:dyDescent="0.35">
      <c r="A242" s="9">
        <v>232</v>
      </c>
      <c r="B242" s="10">
        <v>48639</v>
      </c>
      <c r="C242" s="11">
        <f t="shared" si="41"/>
        <v>180000.00000000128</v>
      </c>
      <c r="D242" s="11">
        <f t="shared" si="36"/>
        <v>1435.3452772026878</v>
      </c>
      <c r="E242" s="20">
        <f t="shared" si="42"/>
        <v>952.38095238095241</v>
      </c>
      <c r="F242" s="13">
        <f t="shared" si="39"/>
        <v>2387.7262295836404</v>
      </c>
      <c r="G242" s="7"/>
      <c r="H242" s="11">
        <f t="shared" si="43"/>
        <v>322318.62834292051</v>
      </c>
      <c r="I242" s="20">
        <f t="shared" si="44"/>
        <v>3307.3450786307349</v>
      </c>
      <c r="J242" s="12">
        <f t="shared" si="37"/>
        <v>2570.2140052580889</v>
      </c>
      <c r="K242" s="13">
        <f t="shared" si="45"/>
        <v>737.13107337264591</v>
      </c>
      <c r="L242" s="7"/>
      <c r="M242" s="11">
        <f t="shared" si="46"/>
        <v>173600.89161793835</v>
      </c>
      <c r="N242" s="13">
        <f t="shared" si="47"/>
        <v>2325.1095041041735</v>
      </c>
      <c r="O242" s="12">
        <f t="shared" si="38"/>
        <v>1384.3178883443429</v>
      </c>
      <c r="P242" s="20">
        <f t="shared" si="40"/>
        <v>940.79161575983062</v>
      </c>
    </row>
    <row r="243" spans="1:16" ht="20.149999999999999" customHeight="1" x14ac:dyDescent="0.35">
      <c r="A243" s="9">
        <v>233</v>
      </c>
      <c r="B243" s="10">
        <v>48670</v>
      </c>
      <c r="C243" s="11">
        <f t="shared" si="41"/>
        <v>179047.61904762033</v>
      </c>
      <c r="D243" s="11">
        <f t="shared" si="36"/>
        <v>1427.750857746589</v>
      </c>
      <c r="E243" s="20">
        <f t="shared" si="42"/>
        <v>952.38095238095241</v>
      </c>
      <c r="F243" s="13">
        <f t="shared" si="39"/>
        <v>2380.1318101275415</v>
      </c>
      <c r="G243" s="7"/>
      <c r="H243" s="11">
        <f t="shared" si="43"/>
        <v>321581.49726954784</v>
      </c>
      <c r="I243" s="20">
        <f t="shared" si="44"/>
        <v>3307.3450786307349</v>
      </c>
      <c r="J243" s="12">
        <f t="shared" si="37"/>
        <v>2564.336018564507</v>
      </c>
      <c r="K243" s="13">
        <f t="shared" si="45"/>
        <v>743.0090600662279</v>
      </c>
      <c r="L243" s="7"/>
      <c r="M243" s="11">
        <f t="shared" si="46"/>
        <v>172660.10000217851</v>
      </c>
      <c r="N243" s="13">
        <f t="shared" si="47"/>
        <v>2325.1095041041735</v>
      </c>
      <c r="O243" s="12">
        <f t="shared" si="38"/>
        <v>1376.8158838859385</v>
      </c>
      <c r="P243" s="20">
        <f t="shared" si="40"/>
        <v>948.29362021823499</v>
      </c>
    </row>
    <row r="244" spans="1:16" ht="20.149999999999999" customHeight="1" x14ac:dyDescent="0.35">
      <c r="A244" s="9">
        <v>234</v>
      </c>
      <c r="B244" s="10">
        <v>48700</v>
      </c>
      <c r="C244" s="11">
        <f t="shared" si="41"/>
        <v>178095.23809523939</v>
      </c>
      <c r="D244" s="11">
        <f t="shared" si="36"/>
        <v>1420.1564382904903</v>
      </c>
      <c r="E244" s="20">
        <f t="shared" si="42"/>
        <v>952.38095238095241</v>
      </c>
      <c r="F244" s="13">
        <f t="shared" si="39"/>
        <v>2372.5373906714426</v>
      </c>
      <c r="G244" s="7"/>
      <c r="H244" s="11">
        <f t="shared" si="43"/>
        <v>320838.48820948158</v>
      </c>
      <c r="I244" s="20">
        <f t="shared" si="44"/>
        <v>3307.3450786307349</v>
      </c>
      <c r="J244" s="12">
        <f t="shared" si="37"/>
        <v>2558.4111599795906</v>
      </c>
      <c r="K244" s="13">
        <f t="shared" si="45"/>
        <v>748.93391865114427</v>
      </c>
      <c r="L244" s="7"/>
      <c r="M244" s="11">
        <f t="shared" si="46"/>
        <v>171711.80638196028</v>
      </c>
      <c r="N244" s="13">
        <f t="shared" si="47"/>
        <v>2325.1095041041735</v>
      </c>
      <c r="O244" s="12">
        <f t="shared" si="38"/>
        <v>1369.2540573904848</v>
      </c>
      <c r="P244" s="20">
        <f t="shared" si="40"/>
        <v>955.85544671368871</v>
      </c>
    </row>
    <row r="245" spans="1:16" ht="20.149999999999999" customHeight="1" x14ac:dyDescent="0.35">
      <c r="A245" s="9">
        <v>235</v>
      </c>
      <c r="B245" s="10">
        <v>48731</v>
      </c>
      <c r="C245" s="11">
        <f t="shared" si="41"/>
        <v>177142.85714285844</v>
      </c>
      <c r="D245" s="11">
        <f t="shared" si="36"/>
        <v>1412.5620188343914</v>
      </c>
      <c r="E245" s="20">
        <f t="shared" si="42"/>
        <v>952.38095238095241</v>
      </c>
      <c r="F245" s="13">
        <f t="shared" si="39"/>
        <v>2364.9429712153437</v>
      </c>
      <c r="G245" s="7"/>
      <c r="H245" s="11">
        <f t="shared" si="43"/>
        <v>320089.55429083045</v>
      </c>
      <c r="I245" s="20">
        <f t="shared" si="44"/>
        <v>3307.3450786307349</v>
      </c>
      <c r="J245" s="12">
        <f t="shared" si="37"/>
        <v>2552.4390557402976</v>
      </c>
      <c r="K245" s="13">
        <f t="shared" si="45"/>
        <v>754.90602289043727</v>
      </c>
      <c r="L245" s="7"/>
      <c r="M245" s="11">
        <f t="shared" si="46"/>
        <v>170755.9509352466</v>
      </c>
      <c r="N245" s="13">
        <f t="shared" si="47"/>
        <v>2325.1095041041735</v>
      </c>
      <c r="O245" s="12">
        <f t="shared" si="38"/>
        <v>1361.6319318286573</v>
      </c>
      <c r="P245" s="20">
        <f t="shared" si="40"/>
        <v>963.4775722755162</v>
      </c>
    </row>
    <row r="246" spans="1:16" ht="20.149999999999999" customHeight="1" x14ac:dyDescent="0.35">
      <c r="A246" s="9">
        <v>236</v>
      </c>
      <c r="B246" s="10">
        <v>48761</v>
      </c>
      <c r="C246" s="11">
        <f t="shared" si="41"/>
        <v>176190.47619047749</v>
      </c>
      <c r="D246" s="11">
        <f t="shared" si="36"/>
        <v>1404.9675993782926</v>
      </c>
      <c r="E246" s="20">
        <f t="shared" si="42"/>
        <v>952.38095238095241</v>
      </c>
      <c r="F246" s="13">
        <f t="shared" si="39"/>
        <v>2357.3485517592449</v>
      </c>
      <c r="G246" s="7"/>
      <c r="H246" s="11">
        <f t="shared" si="43"/>
        <v>319334.64826794004</v>
      </c>
      <c r="I246" s="20">
        <f t="shared" si="44"/>
        <v>3307.3450786307349</v>
      </c>
      <c r="J246" s="12">
        <f t="shared" si="37"/>
        <v>2546.4193291031443</v>
      </c>
      <c r="K246" s="13">
        <f t="shared" si="45"/>
        <v>760.9257495275906</v>
      </c>
      <c r="L246" s="7"/>
      <c r="M246" s="11">
        <f t="shared" si="46"/>
        <v>169792.47336297107</v>
      </c>
      <c r="N246" s="13">
        <f t="shared" si="47"/>
        <v>2325.1095041041735</v>
      </c>
      <c r="O246" s="12">
        <f t="shared" si="38"/>
        <v>1353.949026367233</v>
      </c>
      <c r="P246" s="20">
        <f t="shared" si="40"/>
        <v>971.16047773694049</v>
      </c>
    </row>
    <row r="247" spans="1:16" ht="20.149999999999999" customHeight="1" x14ac:dyDescent="0.35">
      <c r="A247" s="9">
        <v>237</v>
      </c>
      <c r="B247" s="10">
        <v>48792</v>
      </c>
      <c r="C247" s="11">
        <f t="shared" si="41"/>
        <v>175238.09523809655</v>
      </c>
      <c r="D247" s="11">
        <f t="shared" si="36"/>
        <v>1397.3731799221939</v>
      </c>
      <c r="E247" s="20">
        <f t="shared" si="42"/>
        <v>952.38095238095241</v>
      </c>
      <c r="F247" s="13">
        <f t="shared" si="39"/>
        <v>2349.7541323031464</v>
      </c>
      <c r="G247" s="7"/>
      <c r="H247" s="11">
        <f t="shared" si="43"/>
        <v>318573.72251841245</v>
      </c>
      <c r="I247" s="20">
        <f t="shared" si="44"/>
        <v>3307.3450786307349</v>
      </c>
      <c r="J247" s="12">
        <f t="shared" si="37"/>
        <v>2540.3516003204422</v>
      </c>
      <c r="K247" s="13">
        <f t="shared" si="45"/>
        <v>766.99347831029263</v>
      </c>
      <c r="L247" s="7"/>
      <c r="M247" s="11">
        <f t="shared" si="46"/>
        <v>168821.31288523413</v>
      </c>
      <c r="N247" s="13">
        <f t="shared" si="47"/>
        <v>2325.1095041041735</v>
      </c>
      <c r="O247" s="12">
        <f t="shared" si="38"/>
        <v>1346.2048563387575</v>
      </c>
      <c r="P247" s="20">
        <f t="shared" si="40"/>
        <v>978.90464776541603</v>
      </c>
    </row>
    <row r="248" spans="1:16" ht="20.149999999999999" customHeight="1" x14ac:dyDescent="0.35">
      <c r="A248" s="9">
        <v>238</v>
      </c>
      <c r="B248" s="10">
        <v>48823</v>
      </c>
      <c r="C248" s="11">
        <f t="shared" si="41"/>
        <v>174285.7142857156</v>
      </c>
      <c r="D248" s="11">
        <f t="shared" si="36"/>
        <v>1389.778760466095</v>
      </c>
      <c r="E248" s="20">
        <f t="shared" si="42"/>
        <v>952.38095238095241</v>
      </c>
      <c r="F248" s="13">
        <f t="shared" si="39"/>
        <v>2342.1597128470476</v>
      </c>
      <c r="G248" s="7"/>
      <c r="H248" s="11">
        <f t="shared" si="43"/>
        <v>317806.72904010216</v>
      </c>
      <c r="I248" s="20">
        <f t="shared" si="44"/>
        <v>3307.3450786307349</v>
      </c>
      <c r="J248" s="12">
        <f t="shared" si="37"/>
        <v>2534.2354866163428</v>
      </c>
      <c r="K248" s="13">
        <f t="shared" si="45"/>
        <v>773.10959201439209</v>
      </c>
      <c r="L248" s="7"/>
      <c r="M248" s="11">
        <f t="shared" si="46"/>
        <v>167842.40823746871</v>
      </c>
      <c r="N248" s="13">
        <f t="shared" si="47"/>
        <v>2325.1095041041735</v>
      </c>
      <c r="O248" s="12">
        <f t="shared" si="38"/>
        <v>1338.3989332109695</v>
      </c>
      <c r="P248" s="20">
        <f t="shared" si="40"/>
        <v>986.71057089320402</v>
      </c>
    </row>
    <row r="249" spans="1:16" ht="20.149999999999999" customHeight="1" x14ac:dyDescent="0.35">
      <c r="A249" s="9">
        <v>239</v>
      </c>
      <c r="B249" s="10">
        <v>48853</v>
      </c>
      <c r="C249" s="11">
        <f t="shared" si="41"/>
        <v>173333.33333333465</v>
      </c>
      <c r="D249" s="11">
        <f t="shared" si="36"/>
        <v>1382.1843410099964</v>
      </c>
      <c r="E249" s="20">
        <f t="shared" si="42"/>
        <v>952.38095238095241</v>
      </c>
      <c r="F249" s="13">
        <f t="shared" si="39"/>
        <v>2334.5652933909487</v>
      </c>
      <c r="G249" s="7"/>
      <c r="H249" s="11">
        <f t="shared" si="43"/>
        <v>317033.61944808776</v>
      </c>
      <c r="I249" s="20">
        <f t="shared" si="44"/>
        <v>3307.3450786307349</v>
      </c>
      <c r="J249" s="12">
        <f t="shared" si="37"/>
        <v>2528.0706021626875</v>
      </c>
      <c r="K249" s="13">
        <f t="shared" si="45"/>
        <v>779.2744764680474</v>
      </c>
      <c r="L249" s="7"/>
      <c r="M249" s="11">
        <f t="shared" si="46"/>
        <v>166855.69766657552</v>
      </c>
      <c r="N249" s="13">
        <f t="shared" si="47"/>
        <v>2325.1095041041735</v>
      </c>
      <c r="O249" s="12">
        <f t="shared" si="38"/>
        <v>1330.5307645559833</v>
      </c>
      <c r="P249" s="20">
        <f t="shared" si="40"/>
        <v>994.57873954819024</v>
      </c>
    </row>
    <row r="250" spans="1:16" ht="20.149999999999999" customHeight="1" x14ac:dyDescent="0.35">
      <c r="A250" s="9">
        <v>240</v>
      </c>
      <c r="B250" s="10">
        <v>48884</v>
      </c>
      <c r="C250" s="11">
        <f t="shared" si="41"/>
        <v>172380.95238095371</v>
      </c>
      <c r="D250" s="11">
        <f t="shared" si="36"/>
        <v>1374.5899215538975</v>
      </c>
      <c r="E250" s="20">
        <f t="shared" si="42"/>
        <v>952.38095238095241</v>
      </c>
      <c r="F250" s="13">
        <f t="shared" si="39"/>
        <v>2326.9708739348498</v>
      </c>
      <c r="G250" s="7"/>
      <c r="H250" s="11">
        <f t="shared" si="43"/>
        <v>316254.34497161972</v>
      </c>
      <c r="I250" s="20">
        <f t="shared" si="44"/>
        <v>3307.3450786307349</v>
      </c>
      <c r="J250" s="12">
        <f t="shared" si="37"/>
        <v>2521.8565580546706</v>
      </c>
      <c r="K250" s="13">
        <f t="shared" si="45"/>
        <v>785.48852057606427</v>
      </c>
      <c r="L250" s="7"/>
      <c r="M250" s="11">
        <f t="shared" si="46"/>
        <v>165861.11892702733</v>
      </c>
      <c r="N250" s="13">
        <f t="shared" si="47"/>
        <v>2325.1095041041735</v>
      </c>
      <c r="O250" s="12">
        <f t="shared" si="38"/>
        <v>1322.599854019224</v>
      </c>
      <c r="P250" s="20">
        <f t="shared" si="40"/>
        <v>1002.5096500849495</v>
      </c>
    </row>
    <row r="251" spans="1:16" ht="20.149999999999999" customHeight="1" x14ac:dyDescent="0.35">
      <c r="A251" s="9">
        <v>241</v>
      </c>
      <c r="B251" s="10">
        <v>48885</v>
      </c>
      <c r="C251" s="11">
        <f t="shared" si="41"/>
        <v>171428.57142857276</v>
      </c>
      <c r="D251" s="11">
        <f t="shared" si="36"/>
        <v>1366.9955020977989</v>
      </c>
      <c r="E251" s="20">
        <f t="shared" si="42"/>
        <v>952.38095238095241</v>
      </c>
      <c r="F251" s="13">
        <f t="shared" si="39"/>
        <v>2319.3764544787514</v>
      </c>
      <c r="G251" s="7"/>
      <c r="H251" s="11">
        <f t="shared" si="43"/>
        <v>315468.85645104368</v>
      </c>
      <c r="I251" s="20">
        <f t="shared" si="44"/>
        <v>3307.3450786307349</v>
      </c>
      <c r="J251" s="12">
        <f t="shared" si="37"/>
        <v>2515.5929622863055</v>
      </c>
      <c r="K251" s="13">
        <f t="shared" si="45"/>
        <v>791.7521163444294</v>
      </c>
      <c r="L251" s="7"/>
      <c r="M251" s="11">
        <f t="shared" si="46"/>
        <v>164858.60927694238</v>
      </c>
      <c r="N251" s="13">
        <f>M251*($C$7+((1/($C$5*12-A250))))</f>
        <v>2230.4868639377955</v>
      </c>
      <c r="O251" s="12">
        <f t="shared" si="38"/>
        <v>1314.6057012881154</v>
      </c>
      <c r="P251" s="20">
        <f t="shared" si="40"/>
        <v>915.88116264968016</v>
      </c>
    </row>
    <row r="252" spans="1:16" ht="20.149999999999999" customHeight="1" x14ac:dyDescent="0.35">
      <c r="A252" s="9">
        <v>242</v>
      </c>
      <c r="B252" s="10">
        <v>48886</v>
      </c>
      <c r="C252" s="11">
        <f t="shared" si="41"/>
        <v>170476.19047619181</v>
      </c>
      <c r="D252" s="11">
        <f t="shared" si="36"/>
        <v>1359.4010826417</v>
      </c>
      <c r="E252" s="20">
        <f t="shared" si="42"/>
        <v>952.38095238095241</v>
      </c>
      <c r="F252" s="13">
        <f t="shared" si="39"/>
        <v>2311.7820350226525</v>
      </c>
      <c r="G252" s="7"/>
      <c r="H252" s="11">
        <f t="shared" si="43"/>
        <v>314677.10433469928</v>
      </c>
      <c r="I252" s="20">
        <f t="shared" si="44"/>
        <v>3307.3450786307349</v>
      </c>
      <c r="J252" s="12">
        <f t="shared" si="37"/>
        <v>2509.2794197256935</v>
      </c>
      <c r="K252" s="13">
        <f t="shared" si="45"/>
        <v>798.06565890504135</v>
      </c>
      <c r="L252" s="7"/>
      <c r="M252" s="11">
        <f t="shared" si="46"/>
        <v>163942.72811429269</v>
      </c>
      <c r="N252" s="13">
        <f t="shared" si="47"/>
        <v>2230.4868639377955</v>
      </c>
      <c r="O252" s="12">
        <f t="shared" si="38"/>
        <v>1307.3023362809593</v>
      </c>
      <c r="P252" s="20">
        <f t="shared" si="40"/>
        <v>923.18452765683628</v>
      </c>
    </row>
    <row r="253" spans="1:16" ht="20.149999999999999" customHeight="1" x14ac:dyDescent="0.35">
      <c r="A253" s="9">
        <v>243</v>
      </c>
      <c r="B253" s="10">
        <v>48887</v>
      </c>
      <c r="C253" s="11">
        <f t="shared" si="41"/>
        <v>169523.80952381087</v>
      </c>
      <c r="D253" s="11">
        <f t="shared" si="36"/>
        <v>1351.8066631856011</v>
      </c>
      <c r="E253" s="20">
        <f t="shared" si="42"/>
        <v>952.38095238095241</v>
      </c>
      <c r="F253" s="13">
        <f t="shared" si="39"/>
        <v>2304.1876155665536</v>
      </c>
      <c r="G253" s="7"/>
      <c r="H253" s="11">
        <f t="shared" si="43"/>
        <v>313879.03867579426</v>
      </c>
      <c r="I253" s="20">
        <f t="shared" si="44"/>
        <v>3307.3450786307349</v>
      </c>
      <c r="J253" s="12">
        <f t="shared" si="37"/>
        <v>2502.9155320900991</v>
      </c>
      <c r="K253" s="13">
        <f t="shared" si="45"/>
        <v>804.42954654063578</v>
      </c>
      <c r="L253" s="7"/>
      <c r="M253" s="11">
        <f t="shared" si="46"/>
        <v>163019.54358663585</v>
      </c>
      <c r="N253" s="13">
        <f t="shared" si="47"/>
        <v>2230.4868639377955</v>
      </c>
      <c r="O253" s="12">
        <f t="shared" si="38"/>
        <v>1299.9407332156322</v>
      </c>
      <c r="P253" s="20">
        <f t="shared" si="40"/>
        <v>930.5461307221633</v>
      </c>
    </row>
    <row r="254" spans="1:16" ht="20.149999999999999" customHeight="1" x14ac:dyDescent="0.35">
      <c r="A254" s="9">
        <v>244</v>
      </c>
      <c r="B254" s="10">
        <v>48888</v>
      </c>
      <c r="C254" s="11">
        <f t="shared" si="41"/>
        <v>168571.42857142992</v>
      </c>
      <c r="D254" s="11">
        <f t="shared" si="36"/>
        <v>1344.2122437295025</v>
      </c>
      <c r="E254" s="20">
        <f t="shared" si="42"/>
        <v>952.38095238095241</v>
      </c>
      <c r="F254" s="13">
        <f t="shared" si="39"/>
        <v>2296.5931961104548</v>
      </c>
      <c r="G254" s="7"/>
      <c r="H254" s="11">
        <f t="shared" si="43"/>
        <v>313074.6091292536</v>
      </c>
      <c r="I254" s="20">
        <f t="shared" si="44"/>
        <v>3307.3450786307349</v>
      </c>
      <c r="J254" s="12">
        <f t="shared" si="37"/>
        <v>2496.5008979208246</v>
      </c>
      <c r="K254" s="13">
        <f t="shared" si="45"/>
        <v>810.84418070991023</v>
      </c>
      <c r="L254" s="7"/>
      <c r="M254" s="11">
        <f t="shared" si="46"/>
        <v>162088.99745591369</v>
      </c>
      <c r="N254" s="13">
        <f t="shared" si="47"/>
        <v>2230.4868639377955</v>
      </c>
      <c r="O254" s="12">
        <f t="shared" si="38"/>
        <v>1292.5204276936809</v>
      </c>
      <c r="P254" s="20">
        <f t="shared" si="40"/>
        <v>937.96643624411467</v>
      </c>
    </row>
    <row r="255" spans="1:16" ht="20.149999999999999" customHeight="1" x14ac:dyDescent="0.35">
      <c r="A255" s="9">
        <v>245</v>
      </c>
      <c r="B255" s="10">
        <v>48889</v>
      </c>
      <c r="C255" s="11">
        <f t="shared" si="41"/>
        <v>167619.04761904897</v>
      </c>
      <c r="D255" s="11">
        <f t="shared" si="36"/>
        <v>1336.6178242734036</v>
      </c>
      <c r="E255" s="20">
        <f t="shared" si="42"/>
        <v>952.38095238095241</v>
      </c>
      <c r="F255" s="13">
        <f t="shared" si="39"/>
        <v>2288.9987766543559</v>
      </c>
      <c r="G255" s="7"/>
      <c r="H255" s="11">
        <f t="shared" si="43"/>
        <v>312263.76494854369</v>
      </c>
      <c r="I255" s="20">
        <f t="shared" si="44"/>
        <v>3307.3450786307349</v>
      </c>
      <c r="J255" s="12">
        <f t="shared" si="37"/>
        <v>2490.0351125578845</v>
      </c>
      <c r="K255" s="13">
        <f t="shared" si="45"/>
        <v>817.30996607285033</v>
      </c>
      <c r="L255" s="7"/>
      <c r="M255" s="11">
        <f t="shared" si="46"/>
        <v>161151.03101966958</v>
      </c>
      <c r="N255" s="13">
        <f t="shared" si="47"/>
        <v>2230.4868639377955</v>
      </c>
      <c r="O255" s="12">
        <f t="shared" si="38"/>
        <v>1285.0409516134719</v>
      </c>
      <c r="P255" s="20">
        <f t="shared" si="40"/>
        <v>945.44591232432367</v>
      </c>
    </row>
    <row r="256" spans="1:16" ht="20.149999999999999" customHeight="1" x14ac:dyDescent="0.35">
      <c r="A256" s="9">
        <v>246</v>
      </c>
      <c r="B256" s="10">
        <v>48890</v>
      </c>
      <c r="C256" s="11">
        <f t="shared" si="41"/>
        <v>166666.66666666802</v>
      </c>
      <c r="D256" s="11">
        <f t="shared" si="36"/>
        <v>1329.0234048173049</v>
      </c>
      <c r="E256" s="20">
        <f t="shared" si="42"/>
        <v>952.38095238095241</v>
      </c>
      <c r="F256" s="13">
        <f t="shared" si="39"/>
        <v>2281.4043571982575</v>
      </c>
      <c r="G256" s="7"/>
      <c r="H256" s="11">
        <f t="shared" si="43"/>
        <v>311446.45498247084</v>
      </c>
      <c r="I256" s="20">
        <f t="shared" si="44"/>
        <v>3307.3450786307349</v>
      </c>
      <c r="J256" s="12">
        <f t="shared" si="37"/>
        <v>2483.5177681144769</v>
      </c>
      <c r="K256" s="13">
        <f t="shared" si="45"/>
        <v>823.82731051625797</v>
      </c>
      <c r="L256" s="7"/>
      <c r="M256" s="11">
        <f t="shared" si="46"/>
        <v>160205.58510734525</v>
      </c>
      <c r="N256" s="13">
        <f t="shared" si="47"/>
        <v>2230.4868639377955</v>
      </c>
      <c r="O256" s="12">
        <f t="shared" si="38"/>
        <v>1277.5018331406645</v>
      </c>
      <c r="P256" s="20">
        <f t="shared" si="40"/>
        <v>952.985030797131</v>
      </c>
    </row>
    <row r="257" spans="1:16" ht="20.149999999999999" customHeight="1" x14ac:dyDescent="0.35">
      <c r="A257" s="9">
        <v>247</v>
      </c>
      <c r="B257" s="10">
        <v>48891</v>
      </c>
      <c r="C257" s="11">
        <f t="shared" si="41"/>
        <v>165714.28571428708</v>
      </c>
      <c r="D257" s="11">
        <f t="shared" si="36"/>
        <v>1321.4289853612061</v>
      </c>
      <c r="E257" s="20">
        <f t="shared" si="42"/>
        <v>952.38095238095241</v>
      </c>
      <c r="F257" s="13">
        <f t="shared" si="39"/>
        <v>2273.8099377421586</v>
      </c>
      <c r="G257" s="7"/>
      <c r="H257" s="11">
        <f t="shared" si="43"/>
        <v>310622.62767195457</v>
      </c>
      <c r="I257" s="20">
        <f t="shared" si="44"/>
        <v>3307.3450786307349</v>
      </c>
      <c r="J257" s="12">
        <f t="shared" si="37"/>
        <v>2476.948453451254</v>
      </c>
      <c r="K257" s="13">
        <f t="shared" si="45"/>
        <v>830.39662517948091</v>
      </c>
      <c r="L257" s="7"/>
      <c r="M257" s="11">
        <f t="shared" si="46"/>
        <v>159252.60007654811</v>
      </c>
      <c r="N257" s="13">
        <f t="shared" si="47"/>
        <v>2230.4868639377955</v>
      </c>
      <c r="O257" s="12">
        <f t="shared" si="38"/>
        <v>1269.902596678445</v>
      </c>
      <c r="P257" s="20">
        <f t="shared" si="40"/>
        <v>960.58426725935055</v>
      </c>
    </row>
    <row r="258" spans="1:16" ht="20.149999999999999" customHeight="1" x14ac:dyDescent="0.35">
      <c r="A258" s="9">
        <v>248</v>
      </c>
      <c r="B258" s="10">
        <v>48892</v>
      </c>
      <c r="C258" s="11">
        <f t="shared" si="41"/>
        <v>164761.90476190613</v>
      </c>
      <c r="D258" s="11">
        <f t="shared" si="36"/>
        <v>1313.8345659051074</v>
      </c>
      <c r="E258" s="20">
        <f t="shared" si="42"/>
        <v>952.38095238095241</v>
      </c>
      <c r="F258" s="13">
        <f t="shared" si="39"/>
        <v>2266.2155182860597</v>
      </c>
      <c r="G258" s="7"/>
      <c r="H258" s="11">
        <f t="shared" si="43"/>
        <v>309792.23104677506</v>
      </c>
      <c r="I258" s="20">
        <f t="shared" si="44"/>
        <v>3307.3450786307349</v>
      </c>
      <c r="J258" s="12">
        <f t="shared" si="37"/>
        <v>2470.3267541503851</v>
      </c>
      <c r="K258" s="13">
        <f t="shared" si="45"/>
        <v>837.01832448034975</v>
      </c>
      <c r="L258" s="7"/>
      <c r="M258" s="11">
        <f t="shared" si="46"/>
        <v>158292.01580928877</v>
      </c>
      <c r="N258" s="13">
        <f t="shared" si="47"/>
        <v>2230.4868639377955</v>
      </c>
      <c r="O258" s="12">
        <f t="shared" si="38"/>
        <v>1262.2427628375235</v>
      </c>
      <c r="P258" s="20">
        <f t="shared" si="40"/>
        <v>968.24410110027202</v>
      </c>
    </row>
    <row r="259" spans="1:16" ht="20.149999999999999" customHeight="1" x14ac:dyDescent="0.35">
      <c r="A259" s="9">
        <v>249</v>
      </c>
      <c r="B259" s="10">
        <v>48893</v>
      </c>
      <c r="C259" s="11">
        <f t="shared" si="41"/>
        <v>163809.52380952518</v>
      </c>
      <c r="D259" s="11">
        <f t="shared" si="36"/>
        <v>1306.2401464490085</v>
      </c>
      <c r="E259" s="20">
        <f t="shared" si="42"/>
        <v>952.38095238095241</v>
      </c>
      <c r="F259" s="13">
        <f t="shared" si="39"/>
        <v>2258.6210988299608</v>
      </c>
      <c r="G259" s="7"/>
      <c r="H259" s="11">
        <f t="shared" si="43"/>
        <v>308955.21272229473</v>
      </c>
      <c r="I259" s="20">
        <f t="shared" si="44"/>
        <v>3307.3450786307349</v>
      </c>
      <c r="J259" s="12">
        <f t="shared" si="37"/>
        <v>2463.6522524894131</v>
      </c>
      <c r="K259" s="13">
        <f t="shared" si="45"/>
        <v>843.6928261413218</v>
      </c>
      <c r="L259" s="7"/>
      <c r="M259" s="11">
        <f t="shared" si="46"/>
        <v>157323.77170818849</v>
      </c>
      <c r="N259" s="13">
        <f t="shared" si="47"/>
        <v>2230.4868639377955</v>
      </c>
      <c r="O259" s="12">
        <f t="shared" si="38"/>
        <v>1254.5218484058921</v>
      </c>
      <c r="P259" s="20">
        <f t="shared" si="40"/>
        <v>975.96501553190342</v>
      </c>
    </row>
    <row r="260" spans="1:16" ht="20.149999999999999" customHeight="1" x14ac:dyDescent="0.35">
      <c r="A260" s="9">
        <v>250</v>
      </c>
      <c r="B260" s="10">
        <v>48894</v>
      </c>
      <c r="C260" s="11">
        <f t="shared" si="41"/>
        <v>162857.14285714424</v>
      </c>
      <c r="D260" s="11">
        <f t="shared" si="36"/>
        <v>1298.6457269929097</v>
      </c>
      <c r="E260" s="20">
        <f t="shared" si="42"/>
        <v>952.38095238095241</v>
      </c>
      <c r="F260" s="13">
        <f t="shared" si="39"/>
        <v>2251.026679373862</v>
      </c>
      <c r="G260" s="7"/>
      <c r="H260" s="11">
        <f t="shared" si="43"/>
        <v>308111.51989615342</v>
      </c>
      <c r="I260" s="20">
        <f t="shared" si="44"/>
        <v>3307.3450786307349</v>
      </c>
      <c r="J260" s="12">
        <f t="shared" si="37"/>
        <v>2456.9245274149034</v>
      </c>
      <c r="K260" s="13">
        <f t="shared" si="45"/>
        <v>850.42055121583144</v>
      </c>
      <c r="L260" s="7"/>
      <c r="M260" s="11">
        <f t="shared" si="46"/>
        <v>156347.8066926566</v>
      </c>
      <c r="N260" s="13">
        <f t="shared" si="47"/>
        <v>2230.4868639377955</v>
      </c>
      <c r="O260" s="12">
        <f t="shared" si="38"/>
        <v>1246.7393663183434</v>
      </c>
      <c r="P260" s="20">
        <f t="shared" si="40"/>
        <v>983.74749761945213</v>
      </c>
    </row>
    <row r="261" spans="1:16" ht="20.149999999999999" customHeight="1" x14ac:dyDescent="0.35">
      <c r="A261" s="9">
        <v>251</v>
      </c>
      <c r="B261" s="10">
        <v>48895</v>
      </c>
      <c r="C261" s="11">
        <f t="shared" si="41"/>
        <v>161904.76190476329</v>
      </c>
      <c r="D261" s="11">
        <f t="shared" si="36"/>
        <v>1291.051307536811</v>
      </c>
      <c r="E261" s="20">
        <f t="shared" si="42"/>
        <v>952.38095238095241</v>
      </c>
      <c r="F261" s="13">
        <f t="shared" si="39"/>
        <v>2243.4322599177635</v>
      </c>
      <c r="G261" s="7"/>
      <c r="H261" s="11">
        <f t="shared" si="43"/>
        <v>307261.0993449376</v>
      </c>
      <c r="I261" s="20">
        <f t="shared" si="44"/>
        <v>3307.3450786307349</v>
      </c>
      <c r="J261" s="12">
        <f t="shared" si="37"/>
        <v>2450.143154515883</v>
      </c>
      <c r="K261" s="13">
        <f t="shared" si="45"/>
        <v>857.20192411485186</v>
      </c>
      <c r="L261" s="7"/>
      <c r="M261" s="11">
        <f t="shared" si="46"/>
        <v>155364.05919503715</v>
      </c>
      <c r="N261" s="13">
        <f t="shared" si="47"/>
        <v>2230.4868639377955</v>
      </c>
      <c r="O261" s="12">
        <f t="shared" si="38"/>
        <v>1238.8948256257434</v>
      </c>
      <c r="P261" s="20">
        <f t="shared" si="40"/>
        <v>991.59203831205218</v>
      </c>
    </row>
    <row r="262" spans="1:16" ht="20.149999999999999" customHeight="1" x14ac:dyDescent="0.35">
      <c r="A262" s="9">
        <v>252</v>
      </c>
      <c r="B262" s="10">
        <v>48896</v>
      </c>
      <c r="C262" s="11">
        <f t="shared" si="41"/>
        <v>160952.38095238234</v>
      </c>
      <c r="D262" s="11">
        <f t="shared" si="36"/>
        <v>1283.4568880807121</v>
      </c>
      <c r="E262" s="20">
        <f t="shared" si="42"/>
        <v>952.38095238095241</v>
      </c>
      <c r="F262" s="13">
        <f t="shared" si="39"/>
        <v>2235.8378404616647</v>
      </c>
      <c r="G262" s="7"/>
      <c r="H262" s="11">
        <f t="shared" si="43"/>
        <v>306403.89742082276</v>
      </c>
      <c r="I262" s="20">
        <f t="shared" si="44"/>
        <v>3307.3450786307349</v>
      </c>
      <c r="J262" s="12">
        <f t="shared" si="37"/>
        <v>2443.3077059970647</v>
      </c>
      <c r="K262" s="13">
        <f t="shared" si="45"/>
        <v>864.0373726336702</v>
      </c>
      <c r="L262" s="7"/>
      <c r="M262" s="11">
        <f t="shared" si="46"/>
        <v>154372.46715672509</v>
      </c>
      <c r="N262" s="13">
        <f t="shared" si="47"/>
        <v>2230.4868639377955</v>
      </c>
      <c r="O262" s="12">
        <f t="shared" si="38"/>
        <v>1230.9877314640601</v>
      </c>
      <c r="P262" s="20">
        <f t="shared" si="40"/>
        <v>999.49913247373547</v>
      </c>
    </row>
    <row r="263" spans="1:16" ht="20.149999999999999" customHeight="1" x14ac:dyDescent="0.35">
      <c r="A263" s="9">
        <v>253</v>
      </c>
      <c r="B263" s="10">
        <v>48897</v>
      </c>
      <c r="C263" s="11">
        <f t="shared" si="41"/>
        <v>160000.0000000014</v>
      </c>
      <c r="D263" s="11">
        <f t="shared" si="36"/>
        <v>1275.8624686246135</v>
      </c>
      <c r="E263" s="20">
        <f t="shared" si="42"/>
        <v>952.38095238095241</v>
      </c>
      <c r="F263" s="13">
        <f t="shared" si="39"/>
        <v>2228.2434210055658</v>
      </c>
      <c r="G263" s="7"/>
      <c r="H263" s="11">
        <f t="shared" si="43"/>
        <v>305539.86004818906</v>
      </c>
      <c r="I263" s="20">
        <f t="shared" si="44"/>
        <v>3307.3450786307349</v>
      </c>
      <c r="J263" s="12">
        <f t="shared" si="37"/>
        <v>2436.4177506518622</v>
      </c>
      <c r="K263" s="13">
        <f t="shared" si="45"/>
        <v>870.92732797887265</v>
      </c>
      <c r="L263" s="7"/>
      <c r="M263" s="11">
        <f t="shared" si="46"/>
        <v>153372.96802425134</v>
      </c>
      <c r="N263" s="13">
        <f>M263*($C$7+((1/($C$5*12-A262))))</f>
        <v>2135.9519185008335</v>
      </c>
      <c r="O263" s="12">
        <f t="shared" si="38"/>
        <v>1223.0175850231469</v>
      </c>
      <c r="P263" s="20">
        <f t="shared" si="40"/>
        <v>912.93433347768655</v>
      </c>
    </row>
    <row r="264" spans="1:16" ht="20.149999999999999" customHeight="1" x14ac:dyDescent="0.35">
      <c r="A264" s="9">
        <v>254</v>
      </c>
      <c r="B264" s="10">
        <v>48898</v>
      </c>
      <c r="C264" s="11">
        <f t="shared" si="41"/>
        <v>159047.61904762045</v>
      </c>
      <c r="D264" s="11">
        <f t="shared" si="36"/>
        <v>1268.2680491685146</v>
      </c>
      <c r="E264" s="20">
        <f t="shared" si="42"/>
        <v>952.38095238095241</v>
      </c>
      <c r="F264" s="13">
        <f t="shared" si="39"/>
        <v>2220.6490015494669</v>
      </c>
      <c r="G264" s="7"/>
      <c r="H264" s="11">
        <f t="shared" si="43"/>
        <v>304668.93272021017</v>
      </c>
      <c r="I264" s="20">
        <f t="shared" si="44"/>
        <v>3307.3450786307349</v>
      </c>
      <c r="J264" s="12">
        <f t="shared" si="37"/>
        <v>2429.4728538351887</v>
      </c>
      <c r="K264" s="13">
        <f t="shared" si="45"/>
        <v>877.87222479554612</v>
      </c>
      <c r="L264" s="7"/>
      <c r="M264" s="11">
        <f t="shared" si="46"/>
        <v>152460.03369077365</v>
      </c>
      <c r="N264" s="13">
        <f t="shared" si="47"/>
        <v>2135.9519185008335</v>
      </c>
      <c r="O264" s="12">
        <f t="shared" si="38"/>
        <v>1215.7377184456282</v>
      </c>
      <c r="P264" s="20">
        <f t="shared" si="40"/>
        <v>920.21420005520531</v>
      </c>
    </row>
    <row r="265" spans="1:16" ht="20.149999999999999" customHeight="1" x14ac:dyDescent="0.35">
      <c r="A265" s="9">
        <v>255</v>
      </c>
      <c r="B265" s="10">
        <v>48899</v>
      </c>
      <c r="C265" s="11">
        <f t="shared" si="41"/>
        <v>158095.2380952395</v>
      </c>
      <c r="D265" s="11">
        <f t="shared" si="36"/>
        <v>1260.673629712416</v>
      </c>
      <c r="E265" s="20">
        <f t="shared" si="42"/>
        <v>952.38095238095241</v>
      </c>
      <c r="F265" s="13">
        <f t="shared" si="39"/>
        <v>2213.0545820933685</v>
      </c>
      <c r="G265" s="7"/>
      <c r="H265" s="11">
        <f t="shared" si="43"/>
        <v>303791.0604954146</v>
      </c>
      <c r="I265" s="20">
        <f t="shared" si="44"/>
        <v>3307.3450786307349</v>
      </c>
      <c r="J265" s="12">
        <f t="shared" si="37"/>
        <v>2422.472577436035</v>
      </c>
      <c r="K265" s="13">
        <f t="shared" si="45"/>
        <v>884.87250119469991</v>
      </c>
      <c r="L265" s="7"/>
      <c r="M265" s="11">
        <f t="shared" si="46"/>
        <v>151539.81949071845</v>
      </c>
      <c r="N265" s="13">
        <f t="shared" si="47"/>
        <v>2135.9519185008335</v>
      </c>
      <c r="O265" s="12">
        <f t="shared" si="38"/>
        <v>1208.3998011897168</v>
      </c>
      <c r="P265" s="20">
        <f t="shared" si="40"/>
        <v>927.55211731111672</v>
      </c>
    </row>
    <row r="266" spans="1:16" ht="20.149999999999999" customHeight="1" x14ac:dyDescent="0.35">
      <c r="A266" s="9">
        <v>256</v>
      </c>
      <c r="B266" s="10">
        <v>48900</v>
      </c>
      <c r="C266" s="11">
        <f t="shared" si="41"/>
        <v>157142.85714285856</v>
      </c>
      <c r="D266" s="11">
        <f t="shared" si="36"/>
        <v>1253.0792102563171</v>
      </c>
      <c r="E266" s="20">
        <f t="shared" si="42"/>
        <v>952.38095238095241</v>
      </c>
      <c r="F266" s="13">
        <f t="shared" si="39"/>
        <v>2205.4601626372696</v>
      </c>
      <c r="G266" s="7"/>
      <c r="H266" s="11">
        <f t="shared" si="43"/>
        <v>302906.18799421989</v>
      </c>
      <c r="I266" s="20">
        <f t="shared" si="44"/>
        <v>3307.3450786307349</v>
      </c>
      <c r="J266" s="12">
        <f t="shared" si="37"/>
        <v>2415.4164798498327</v>
      </c>
      <c r="K266" s="13">
        <f t="shared" si="45"/>
        <v>891.92859878090212</v>
      </c>
      <c r="L266" s="7"/>
      <c r="M266" s="11">
        <f t="shared" si="46"/>
        <v>150612.26737340735</v>
      </c>
      <c r="N266" s="13">
        <f t="shared" si="47"/>
        <v>2135.9519185008335</v>
      </c>
      <c r="O266" s="12">
        <f t="shared" si="38"/>
        <v>1201.0033703511508</v>
      </c>
      <c r="P266" s="20">
        <f t="shared" si="40"/>
        <v>934.94854814968267</v>
      </c>
    </row>
    <row r="267" spans="1:16" ht="20.149999999999999" customHeight="1" x14ac:dyDescent="0.35">
      <c r="A267" s="9">
        <v>257</v>
      </c>
      <c r="B267" s="10">
        <v>48901</v>
      </c>
      <c r="C267" s="11">
        <f t="shared" si="41"/>
        <v>156190.47619047761</v>
      </c>
      <c r="D267" s="11">
        <f t="shared" ref="D267:D330" si="48">+C267*$C$7</f>
        <v>1245.4847908002182</v>
      </c>
      <c r="E267" s="20">
        <f t="shared" si="42"/>
        <v>952.38095238095241</v>
      </c>
      <c r="F267" s="13">
        <f t="shared" si="39"/>
        <v>2197.8657431811707</v>
      </c>
      <c r="G267" s="7"/>
      <c r="H267" s="11">
        <f t="shared" si="43"/>
        <v>302014.259395439</v>
      </c>
      <c r="I267" s="20">
        <f t="shared" si="44"/>
        <v>3307.3450786307349</v>
      </c>
      <c r="J267" s="12">
        <f t="shared" ref="J267:J330" si="49">+H267*$C$7</f>
        <v>2408.3041159505988</v>
      </c>
      <c r="K267" s="13">
        <f t="shared" si="45"/>
        <v>899.04096268013609</v>
      </c>
      <c r="L267" s="7"/>
      <c r="M267" s="11">
        <f t="shared" si="46"/>
        <v>149677.31882525765</v>
      </c>
      <c r="N267" s="13">
        <f t="shared" si="47"/>
        <v>2135.9519185008335</v>
      </c>
      <c r="O267" s="12">
        <f t="shared" ref="O267:O330" si="50">+M267*$C$7</f>
        <v>1193.5479593344055</v>
      </c>
      <c r="P267" s="20">
        <f t="shared" si="40"/>
        <v>942.40395916642797</v>
      </c>
    </row>
    <row r="268" spans="1:16" ht="20.149999999999999" customHeight="1" x14ac:dyDescent="0.35">
      <c r="A268" s="9">
        <v>258</v>
      </c>
      <c r="B268" s="10">
        <v>48902</v>
      </c>
      <c r="C268" s="11">
        <f t="shared" si="41"/>
        <v>155238.09523809666</v>
      </c>
      <c r="D268" s="11">
        <f t="shared" si="48"/>
        <v>1237.8903713441196</v>
      </c>
      <c r="E268" s="20">
        <f t="shared" si="42"/>
        <v>952.38095238095241</v>
      </c>
      <c r="F268" s="13">
        <f t="shared" ref="F268:F331" si="51">+D268+E268</f>
        <v>2190.2713237250719</v>
      </c>
      <c r="G268" s="7"/>
      <c r="H268" s="11">
        <f t="shared" si="43"/>
        <v>301115.21843275888</v>
      </c>
      <c r="I268" s="20">
        <f t="shared" si="44"/>
        <v>3307.3450786307349</v>
      </c>
      <c r="J268" s="12">
        <f t="shared" si="49"/>
        <v>2401.1350370628506</v>
      </c>
      <c r="K268" s="13">
        <f t="shared" si="45"/>
        <v>906.21004156788422</v>
      </c>
      <c r="L268" s="7"/>
      <c r="M268" s="11">
        <f t="shared" si="46"/>
        <v>148734.91486609122</v>
      </c>
      <c r="N268" s="13">
        <f t="shared" si="47"/>
        <v>2135.9519185008335</v>
      </c>
      <c r="O268" s="12">
        <f t="shared" si="50"/>
        <v>1186.0330978232575</v>
      </c>
      <c r="P268" s="20">
        <f t="shared" ref="P268:P331" si="52">+N268-O268</f>
        <v>949.91882067757592</v>
      </c>
    </row>
    <row r="269" spans="1:16" ht="20.149999999999999" customHeight="1" x14ac:dyDescent="0.35">
      <c r="A269" s="9">
        <v>259</v>
      </c>
      <c r="B269" s="10">
        <v>48903</v>
      </c>
      <c r="C269" s="11">
        <f t="shared" ref="C269:C332" si="53">IF(C268-E268&lt;=0,0,(C268-E268))</f>
        <v>154285.71428571572</v>
      </c>
      <c r="D269" s="11">
        <f t="shared" si="48"/>
        <v>1230.2959518880207</v>
      </c>
      <c r="E269" s="20">
        <f t="shared" ref="E269:E332" si="54">IF(D269=0,0,E268)</f>
        <v>952.38095238095241</v>
      </c>
      <c r="F269" s="13">
        <f t="shared" si="51"/>
        <v>2182.676904268973</v>
      </c>
      <c r="G269" s="7"/>
      <c r="H269" s="11">
        <f t="shared" ref="H269:H332" si="55">IF(TRUNC(H268-K268)&lt;=0,0,(H268-K268))</f>
        <v>300209.00839119102</v>
      </c>
      <c r="I269" s="20">
        <f t="shared" ref="I269:I332" si="56">IF(H269&lt;=0,0,I268)</f>
        <v>3307.3450786307349</v>
      </c>
      <c r="J269" s="12">
        <f t="shared" si="49"/>
        <v>2393.9087909333057</v>
      </c>
      <c r="K269" s="13">
        <f t="shared" ref="K269:K332" si="57">+I269-J269</f>
        <v>913.43628769742918</v>
      </c>
      <c r="L269" s="7"/>
      <c r="M269" s="11">
        <f t="shared" ref="M269:M332" si="58">IF(M268-P268&lt;=0,0,(M268-P268))</f>
        <v>147784.99604541363</v>
      </c>
      <c r="N269" s="13">
        <f t="shared" ref="N269:N332" si="59">IF(M269&lt;=0,0,N268)</f>
        <v>2135.9519185008335</v>
      </c>
      <c r="O269" s="12">
        <f t="shared" si="50"/>
        <v>1178.4583117511158</v>
      </c>
      <c r="P269" s="20">
        <f t="shared" si="52"/>
        <v>957.49360674971763</v>
      </c>
    </row>
    <row r="270" spans="1:16" ht="20.149999999999999" customHeight="1" x14ac:dyDescent="0.35">
      <c r="A270" s="9">
        <v>260</v>
      </c>
      <c r="B270" s="10">
        <v>48904</v>
      </c>
      <c r="C270" s="11">
        <f t="shared" si="53"/>
        <v>153333.33333333477</v>
      </c>
      <c r="D270" s="11">
        <f t="shared" si="48"/>
        <v>1222.701532431922</v>
      </c>
      <c r="E270" s="20">
        <f t="shared" si="54"/>
        <v>952.38095238095241</v>
      </c>
      <c r="F270" s="13">
        <f t="shared" si="51"/>
        <v>2175.0824848128746</v>
      </c>
      <c r="G270" s="7"/>
      <c r="H270" s="11">
        <f t="shared" si="55"/>
        <v>299295.57210349361</v>
      </c>
      <c r="I270" s="20">
        <f t="shared" si="56"/>
        <v>3307.3450786307349</v>
      </c>
      <c r="J270" s="12">
        <f t="shared" si="49"/>
        <v>2386.6249217023501</v>
      </c>
      <c r="K270" s="13">
        <f t="shared" si="57"/>
        <v>920.72015692838477</v>
      </c>
      <c r="L270" s="7"/>
      <c r="M270" s="11">
        <f t="shared" si="58"/>
        <v>146827.50243866391</v>
      </c>
      <c r="N270" s="13">
        <f t="shared" si="59"/>
        <v>2135.9519185008335</v>
      </c>
      <c r="O270" s="12">
        <f t="shared" si="50"/>
        <v>1170.8231232711159</v>
      </c>
      <c r="P270" s="20">
        <f t="shared" si="52"/>
        <v>965.12879522971753</v>
      </c>
    </row>
    <row r="271" spans="1:16" ht="20.149999999999999" customHeight="1" x14ac:dyDescent="0.35">
      <c r="A271" s="9">
        <v>261</v>
      </c>
      <c r="B271" s="10">
        <v>48905</v>
      </c>
      <c r="C271" s="11">
        <f t="shared" si="53"/>
        <v>152380.95238095382</v>
      </c>
      <c r="D271" s="11">
        <f t="shared" si="48"/>
        <v>1215.1071129758232</v>
      </c>
      <c r="E271" s="20">
        <f t="shared" si="54"/>
        <v>952.38095238095241</v>
      </c>
      <c r="F271" s="13">
        <f t="shared" si="51"/>
        <v>2167.4880653567757</v>
      </c>
      <c r="G271" s="7"/>
      <c r="H271" s="11">
        <f t="shared" si="55"/>
        <v>298374.85194656521</v>
      </c>
      <c r="I271" s="20">
        <f t="shared" si="56"/>
        <v>3307.3450786307349</v>
      </c>
      <c r="J271" s="12">
        <f t="shared" si="49"/>
        <v>2379.2829698752807</v>
      </c>
      <c r="K271" s="13">
        <f t="shared" si="57"/>
        <v>928.06210875545412</v>
      </c>
      <c r="L271" s="7"/>
      <c r="M271" s="11">
        <f t="shared" si="58"/>
        <v>145862.3736434342</v>
      </c>
      <c r="N271" s="13">
        <f t="shared" si="59"/>
        <v>2135.9519185008335</v>
      </c>
      <c r="O271" s="12">
        <f t="shared" si="50"/>
        <v>1163.1270507259756</v>
      </c>
      <c r="P271" s="20">
        <f t="shared" si="52"/>
        <v>972.82486777485792</v>
      </c>
    </row>
    <row r="272" spans="1:16" ht="20.149999999999999" customHeight="1" x14ac:dyDescent="0.35">
      <c r="A272" s="9">
        <v>262</v>
      </c>
      <c r="B272" s="10">
        <v>48906</v>
      </c>
      <c r="C272" s="11">
        <f t="shared" si="53"/>
        <v>151428.57142857288</v>
      </c>
      <c r="D272" s="11">
        <f t="shared" si="48"/>
        <v>1207.5126935197245</v>
      </c>
      <c r="E272" s="20">
        <f t="shared" si="54"/>
        <v>952.38095238095241</v>
      </c>
      <c r="F272" s="13">
        <f t="shared" si="51"/>
        <v>2159.8936459006768</v>
      </c>
      <c r="G272" s="7"/>
      <c r="H272" s="11">
        <f t="shared" si="55"/>
        <v>297446.78983780975</v>
      </c>
      <c r="I272" s="20">
        <f t="shared" si="56"/>
        <v>3307.3450786307349</v>
      </c>
      <c r="J272" s="12">
        <f t="shared" si="49"/>
        <v>2371.88247229332</v>
      </c>
      <c r="K272" s="13">
        <f t="shared" si="57"/>
        <v>935.46260633741485</v>
      </c>
      <c r="L272" s="7"/>
      <c r="M272" s="11">
        <f t="shared" si="58"/>
        <v>144889.54877565935</v>
      </c>
      <c r="N272" s="13">
        <f t="shared" si="59"/>
        <v>2135.9519185008335</v>
      </c>
      <c r="O272" s="12">
        <f t="shared" si="50"/>
        <v>1155.3696086176092</v>
      </c>
      <c r="P272" s="20">
        <f t="shared" si="52"/>
        <v>980.5823098832243</v>
      </c>
    </row>
    <row r="273" spans="1:16" ht="20.149999999999999" customHeight="1" x14ac:dyDescent="0.35">
      <c r="A273" s="9">
        <v>263</v>
      </c>
      <c r="B273" s="10">
        <v>48907</v>
      </c>
      <c r="C273" s="11">
        <f t="shared" si="53"/>
        <v>150476.19047619193</v>
      </c>
      <c r="D273" s="11">
        <f t="shared" si="48"/>
        <v>1199.9182740636256</v>
      </c>
      <c r="E273" s="20">
        <f t="shared" si="54"/>
        <v>952.38095238095241</v>
      </c>
      <c r="F273" s="13">
        <f t="shared" si="51"/>
        <v>2152.2992264445779</v>
      </c>
      <c r="G273" s="7"/>
      <c r="H273" s="11">
        <f t="shared" si="55"/>
        <v>296511.32723147236</v>
      </c>
      <c r="I273" s="20">
        <f t="shared" si="56"/>
        <v>3307.3450786307349</v>
      </c>
      <c r="J273" s="12">
        <f t="shared" si="49"/>
        <v>2364.4229621043974</v>
      </c>
      <c r="K273" s="13">
        <f t="shared" si="57"/>
        <v>942.9221165263375</v>
      </c>
      <c r="L273" s="7"/>
      <c r="M273" s="11">
        <f t="shared" si="58"/>
        <v>143908.96646577612</v>
      </c>
      <c r="N273" s="13">
        <f t="shared" si="59"/>
        <v>2135.9519185008335</v>
      </c>
      <c r="O273" s="12">
        <f t="shared" si="50"/>
        <v>1147.5503075765014</v>
      </c>
      <c r="P273" s="20">
        <f t="shared" si="52"/>
        <v>988.40161092433209</v>
      </c>
    </row>
    <row r="274" spans="1:16" ht="20.149999999999999" customHeight="1" x14ac:dyDescent="0.35">
      <c r="A274" s="9">
        <v>264</v>
      </c>
      <c r="B274" s="10">
        <v>48908</v>
      </c>
      <c r="C274" s="11">
        <f t="shared" si="53"/>
        <v>149523.80952381098</v>
      </c>
      <c r="D274" s="11">
        <f t="shared" si="48"/>
        <v>1192.3238546075268</v>
      </c>
      <c r="E274" s="20">
        <f t="shared" si="54"/>
        <v>952.38095238095241</v>
      </c>
      <c r="F274" s="13">
        <f t="shared" si="51"/>
        <v>2144.704806988479</v>
      </c>
      <c r="G274" s="7"/>
      <c r="H274" s="11">
        <f t="shared" si="55"/>
        <v>295568.40511494601</v>
      </c>
      <c r="I274" s="20">
        <f t="shared" si="56"/>
        <v>3307.3450786307349</v>
      </c>
      <c r="J274" s="12">
        <f t="shared" si="49"/>
        <v>2356.9039687336972</v>
      </c>
      <c r="K274" s="13">
        <f t="shared" si="57"/>
        <v>950.44110989703768</v>
      </c>
      <c r="L274" s="7"/>
      <c r="M274" s="11">
        <f t="shared" si="58"/>
        <v>142920.56485485178</v>
      </c>
      <c r="N274" s="13">
        <f t="shared" si="59"/>
        <v>2135.9519185008335</v>
      </c>
      <c r="O274" s="12">
        <f t="shared" si="50"/>
        <v>1139.668654330836</v>
      </c>
      <c r="P274" s="20">
        <f t="shared" si="52"/>
        <v>996.28326416999744</v>
      </c>
    </row>
    <row r="275" spans="1:16" ht="20.149999999999999" customHeight="1" x14ac:dyDescent="0.35">
      <c r="A275" s="9">
        <v>265</v>
      </c>
      <c r="B275" s="10">
        <v>48909</v>
      </c>
      <c r="C275" s="11">
        <f t="shared" si="53"/>
        <v>148571.42857143003</v>
      </c>
      <c r="D275" s="11">
        <f t="shared" si="48"/>
        <v>1184.7294351514281</v>
      </c>
      <c r="E275" s="20">
        <f t="shared" si="54"/>
        <v>952.38095238095241</v>
      </c>
      <c r="F275" s="13">
        <f t="shared" si="51"/>
        <v>2137.1103875323806</v>
      </c>
      <c r="G275" s="7"/>
      <c r="H275" s="11">
        <f t="shared" si="55"/>
        <v>294617.96400504897</v>
      </c>
      <c r="I275" s="20">
        <f t="shared" si="56"/>
        <v>3307.3450786307349</v>
      </c>
      <c r="J275" s="12">
        <f t="shared" si="49"/>
        <v>2349.3250178539752</v>
      </c>
      <c r="K275" s="13">
        <f t="shared" si="57"/>
        <v>958.02006077675969</v>
      </c>
      <c r="L275" s="7"/>
      <c r="M275" s="11">
        <f t="shared" si="58"/>
        <v>141924.28159068179</v>
      </c>
      <c r="N275" s="13">
        <f>M275*($C$7+((1/($C$5*12-A274))))</f>
        <v>2041.4951875130816</v>
      </c>
      <c r="O275" s="12">
        <f t="shared" si="50"/>
        <v>1131.7241516753779</v>
      </c>
      <c r="P275" s="20">
        <f t="shared" si="52"/>
        <v>909.77103583770372</v>
      </c>
    </row>
    <row r="276" spans="1:16" ht="20.149999999999999" customHeight="1" x14ac:dyDescent="0.35">
      <c r="A276" s="9">
        <v>266</v>
      </c>
      <c r="B276" s="10">
        <v>48910</v>
      </c>
      <c r="C276" s="11">
        <f t="shared" si="53"/>
        <v>147619.04761904909</v>
      </c>
      <c r="D276" s="11">
        <f t="shared" si="48"/>
        <v>1177.1350156953292</v>
      </c>
      <c r="E276" s="20">
        <f t="shared" si="54"/>
        <v>952.38095238095241</v>
      </c>
      <c r="F276" s="13">
        <f t="shared" si="51"/>
        <v>2129.5159680762818</v>
      </c>
      <c r="G276" s="7"/>
      <c r="H276" s="11">
        <f t="shared" si="55"/>
        <v>293659.94394427224</v>
      </c>
      <c r="I276" s="20">
        <f t="shared" si="56"/>
        <v>3307.3450786307349</v>
      </c>
      <c r="J276" s="12">
        <f t="shared" si="49"/>
        <v>2341.6856313556345</v>
      </c>
      <c r="K276" s="13">
        <f t="shared" si="57"/>
        <v>965.65944727510032</v>
      </c>
      <c r="L276" s="7"/>
      <c r="M276" s="11">
        <f t="shared" si="58"/>
        <v>141014.51055484408</v>
      </c>
      <c r="N276" s="13">
        <f t="shared" si="59"/>
        <v>2041.4951875130816</v>
      </c>
      <c r="O276" s="12">
        <f t="shared" si="50"/>
        <v>1124.4695096774587</v>
      </c>
      <c r="P276" s="20">
        <f t="shared" si="52"/>
        <v>917.0256778356229</v>
      </c>
    </row>
    <row r="277" spans="1:16" ht="20.149999999999999" customHeight="1" x14ac:dyDescent="0.35">
      <c r="A277" s="9">
        <v>267</v>
      </c>
      <c r="B277" s="10">
        <v>48911</v>
      </c>
      <c r="C277" s="11">
        <f t="shared" si="53"/>
        <v>146666.66666666814</v>
      </c>
      <c r="D277" s="11">
        <f t="shared" si="48"/>
        <v>1169.5405962392306</v>
      </c>
      <c r="E277" s="20">
        <f t="shared" si="54"/>
        <v>952.38095238095241</v>
      </c>
      <c r="F277" s="13">
        <f t="shared" si="51"/>
        <v>2121.9215486201829</v>
      </c>
      <c r="G277" s="7"/>
      <c r="H277" s="11">
        <f t="shared" si="55"/>
        <v>292694.28449699713</v>
      </c>
      <c r="I277" s="20">
        <f t="shared" si="56"/>
        <v>3307.3450786307349</v>
      </c>
      <c r="J277" s="12">
        <f t="shared" si="49"/>
        <v>2333.985327316565</v>
      </c>
      <c r="K277" s="13">
        <f t="shared" si="57"/>
        <v>973.3597513141699</v>
      </c>
      <c r="L277" s="7"/>
      <c r="M277" s="11">
        <f t="shared" si="58"/>
        <v>140097.48487700845</v>
      </c>
      <c r="N277" s="13">
        <f t="shared" si="59"/>
        <v>2041.4951875130816</v>
      </c>
      <c r="O277" s="12">
        <f t="shared" si="50"/>
        <v>1117.1570181454867</v>
      </c>
      <c r="P277" s="20">
        <f t="shared" si="52"/>
        <v>924.3381693675949</v>
      </c>
    </row>
    <row r="278" spans="1:16" ht="20.149999999999999" customHeight="1" x14ac:dyDescent="0.35">
      <c r="A278" s="9">
        <v>268</v>
      </c>
      <c r="B278" s="10">
        <v>48912</v>
      </c>
      <c r="C278" s="11">
        <f t="shared" si="53"/>
        <v>145714.28571428719</v>
      </c>
      <c r="D278" s="11">
        <f t="shared" si="48"/>
        <v>1161.9461767831317</v>
      </c>
      <c r="E278" s="20">
        <f t="shared" si="54"/>
        <v>952.38095238095241</v>
      </c>
      <c r="F278" s="13">
        <f t="shared" si="51"/>
        <v>2114.327129164084</v>
      </c>
      <c r="G278" s="7"/>
      <c r="H278" s="11">
        <f t="shared" si="55"/>
        <v>291720.92474568298</v>
      </c>
      <c r="I278" s="20">
        <f t="shared" si="56"/>
        <v>3307.3450786307349</v>
      </c>
      <c r="J278" s="12">
        <f t="shared" si="49"/>
        <v>2326.2236199717431</v>
      </c>
      <c r="K278" s="13">
        <f t="shared" si="57"/>
        <v>981.12145865899174</v>
      </c>
      <c r="L278" s="7"/>
      <c r="M278" s="11">
        <f t="shared" si="58"/>
        <v>139173.14670764084</v>
      </c>
      <c r="N278" s="13">
        <f t="shared" si="59"/>
        <v>2041.4951875130816</v>
      </c>
      <c r="O278" s="12">
        <f t="shared" si="50"/>
        <v>1109.7862157791537</v>
      </c>
      <c r="P278" s="20">
        <f t="shared" si="52"/>
        <v>931.70897173392791</v>
      </c>
    </row>
    <row r="279" spans="1:16" ht="20.149999999999999" customHeight="1" x14ac:dyDescent="0.35">
      <c r="A279" s="9">
        <v>269</v>
      </c>
      <c r="B279" s="10">
        <v>48913</v>
      </c>
      <c r="C279" s="11">
        <f t="shared" si="53"/>
        <v>144761.90476190625</v>
      </c>
      <c r="D279" s="11">
        <f t="shared" si="48"/>
        <v>1154.3517573270331</v>
      </c>
      <c r="E279" s="20">
        <f t="shared" si="54"/>
        <v>952.38095238095241</v>
      </c>
      <c r="F279" s="13">
        <f t="shared" si="51"/>
        <v>2106.7327097079856</v>
      </c>
      <c r="G279" s="7"/>
      <c r="H279" s="11">
        <f t="shared" si="55"/>
        <v>290739.80328702397</v>
      </c>
      <c r="I279" s="20">
        <f t="shared" si="56"/>
        <v>3307.3450786307349</v>
      </c>
      <c r="J279" s="12">
        <f t="shared" si="49"/>
        <v>2318.4000196825855</v>
      </c>
      <c r="K279" s="13">
        <f t="shared" si="57"/>
        <v>988.94505894814938</v>
      </c>
      <c r="L279" s="7"/>
      <c r="M279" s="11">
        <f t="shared" si="58"/>
        <v>138241.43773590692</v>
      </c>
      <c r="N279" s="13">
        <f t="shared" si="59"/>
        <v>2041.4951875130816</v>
      </c>
      <c r="O279" s="12">
        <f t="shared" si="50"/>
        <v>1102.3566375996779</v>
      </c>
      <c r="P279" s="20">
        <f t="shared" si="52"/>
        <v>939.13854991340372</v>
      </c>
    </row>
    <row r="280" spans="1:16" ht="20.149999999999999" customHeight="1" x14ac:dyDescent="0.35">
      <c r="A280" s="9">
        <v>270</v>
      </c>
      <c r="B280" s="10">
        <v>48914</v>
      </c>
      <c r="C280" s="11">
        <f t="shared" si="53"/>
        <v>143809.5238095253</v>
      </c>
      <c r="D280" s="11">
        <f t="shared" si="48"/>
        <v>1146.7573378709342</v>
      </c>
      <c r="E280" s="20">
        <f t="shared" si="54"/>
        <v>952.38095238095241</v>
      </c>
      <c r="F280" s="13">
        <f t="shared" si="51"/>
        <v>2099.1382902518867</v>
      </c>
      <c r="G280" s="7"/>
      <c r="H280" s="11">
        <f t="shared" si="55"/>
        <v>289750.85822807584</v>
      </c>
      <c r="I280" s="20">
        <f t="shared" si="56"/>
        <v>3307.3450786307349</v>
      </c>
      <c r="J280" s="12">
        <f t="shared" si="49"/>
        <v>2310.5140329060623</v>
      </c>
      <c r="K280" s="13">
        <f t="shared" si="57"/>
        <v>996.83104572467255</v>
      </c>
      <c r="L280" s="7"/>
      <c r="M280" s="11">
        <f t="shared" si="58"/>
        <v>137302.29918599353</v>
      </c>
      <c r="N280" s="13">
        <f t="shared" si="59"/>
        <v>2041.4951875130816</v>
      </c>
      <c r="O280" s="12">
        <f t="shared" si="50"/>
        <v>1094.8678149204713</v>
      </c>
      <c r="P280" s="20">
        <f t="shared" si="52"/>
        <v>946.6273725926103</v>
      </c>
    </row>
    <row r="281" spans="1:16" ht="20.149999999999999" customHeight="1" x14ac:dyDescent="0.35">
      <c r="A281" s="9">
        <v>271</v>
      </c>
      <c r="B281" s="10">
        <v>48915</v>
      </c>
      <c r="C281" s="11">
        <f t="shared" si="53"/>
        <v>142857.14285714435</v>
      </c>
      <c r="D281" s="11">
        <f t="shared" si="48"/>
        <v>1139.1629184148353</v>
      </c>
      <c r="E281" s="20">
        <f t="shared" si="54"/>
        <v>952.38095238095241</v>
      </c>
      <c r="F281" s="13">
        <f t="shared" si="51"/>
        <v>2091.5438707957878</v>
      </c>
      <c r="G281" s="7"/>
      <c r="H281" s="11">
        <f t="shared" si="55"/>
        <v>288754.02718235116</v>
      </c>
      <c r="I281" s="20">
        <f t="shared" si="56"/>
        <v>3307.3450786307349</v>
      </c>
      <c r="J281" s="12">
        <f t="shared" si="49"/>
        <v>2302.5651621635629</v>
      </c>
      <c r="K281" s="13">
        <f t="shared" si="57"/>
        <v>1004.7799164671719</v>
      </c>
      <c r="L281" s="7"/>
      <c r="M281" s="11">
        <f t="shared" si="58"/>
        <v>136355.67181340093</v>
      </c>
      <c r="N281" s="13">
        <f t="shared" si="59"/>
        <v>2041.4951875130816</v>
      </c>
      <c r="O281" s="12">
        <f t="shared" si="50"/>
        <v>1087.3192753175738</v>
      </c>
      <c r="P281" s="20">
        <f t="shared" si="52"/>
        <v>954.17591219550786</v>
      </c>
    </row>
    <row r="282" spans="1:16" ht="20.149999999999999" customHeight="1" x14ac:dyDescent="0.35">
      <c r="A282" s="9">
        <v>272</v>
      </c>
      <c r="B282" s="10">
        <v>48916</v>
      </c>
      <c r="C282" s="11">
        <f t="shared" si="53"/>
        <v>141904.76190476341</v>
      </c>
      <c r="D282" s="11">
        <f t="shared" si="48"/>
        <v>1131.5684989587367</v>
      </c>
      <c r="E282" s="20">
        <f t="shared" si="54"/>
        <v>952.38095238095241</v>
      </c>
      <c r="F282" s="13">
        <f t="shared" si="51"/>
        <v>2083.9494513396889</v>
      </c>
      <c r="G282" s="7"/>
      <c r="H282" s="11">
        <f t="shared" si="55"/>
        <v>287749.24726588401</v>
      </c>
      <c r="I282" s="20">
        <f t="shared" si="56"/>
        <v>3307.3450786307349</v>
      </c>
      <c r="J282" s="12">
        <f t="shared" si="49"/>
        <v>2294.5529060095118</v>
      </c>
      <c r="K282" s="13">
        <f t="shared" si="57"/>
        <v>1012.792172621223</v>
      </c>
      <c r="L282" s="7"/>
      <c r="M282" s="11">
        <f t="shared" si="58"/>
        <v>135401.49590120543</v>
      </c>
      <c r="N282" s="13">
        <f t="shared" si="59"/>
        <v>2041.4951875130816</v>
      </c>
      <c r="O282" s="12">
        <f t="shared" si="50"/>
        <v>1079.7105425998495</v>
      </c>
      <c r="P282" s="20">
        <f t="shared" si="52"/>
        <v>961.78464491323211</v>
      </c>
    </row>
    <row r="283" spans="1:16" ht="20.149999999999999" customHeight="1" x14ac:dyDescent="0.35">
      <c r="A283" s="9">
        <v>273</v>
      </c>
      <c r="B283" s="10">
        <v>48917</v>
      </c>
      <c r="C283" s="11">
        <f t="shared" si="53"/>
        <v>140952.38095238246</v>
      </c>
      <c r="D283" s="11">
        <f t="shared" si="48"/>
        <v>1123.9740795026378</v>
      </c>
      <c r="E283" s="20">
        <f t="shared" si="54"/>
        <v>952.38095238095241</v>
      </c>
      <c r="F283" s="13">
        <f t="shared" si="51"/>
        <v>2076.3550318835901</v>
      </c>
      <c r="G283" s="7"/>
      <c r="H283" s="11">
        <f t="shared" si="55"/>
        <v>286736.45509326278</v>
      </c>
      <c r="I283" s="20">
        <f t="shared" si="56"/>
        <v>3307.3450786307349</v>
      </c>
      <c r="J283" s="12">
        <f t="shared" si="49"/>
        <v>2286.4767589997355</v>
      </c>
      <c r="K283" s="13">
        <f t="shared" si="57"/>
        <v>1020.8683196309994</v>
      </c>
      <c r="L283" s="7"/>
      <c r="M283" s="11">
        <f t="shared" si="58"/>
        <v>134439.71125629221</v>
      </c>
      <c r="N283" s="13">
        <f t="shared" si="59"/>
        <v>2041.4951875130816</v>
      </c>
      <c r="O283" s="12">
        <f t="shared" si="50"/>
        <v>1072.0411367789482</v>
      </c>
      <c r="P283" s="20">
        <f t="shared" si="52"/>
        <v>969.45405073413349</v>
      </c>
    </row>
    <row r="284" spans="1:16" ht="20.149999999999999" customHeight="1" x14ac:dyDescent="0.35">
      <c r="A284" s="9">
        <v>274</v>
      </c>
      <c r="B284" s="10">
        <v>48918</v>
      </c>
      <c r="C284" s="11">
        <f t="shared" si="53"/>
        <v>140000.00000000151</v>
      </c>
      <c r="D284" s="11">
        <f t="shared" si="48"/>
        <v>1116.3796600465391</v>
      </c>
      <c r="E284" s="20">
        <f t="shared" si="54"/>
        <v>952.38095238095241</v>
      </c>
      <c r="F284" s="13">
        <f t="shared" si="51"/>
        <v>2068.7606124274917</v>
      </c>
      <c r="G284" s="7"/>
      <c r="H284" s="11">
        <f t="shared" si="55"/>
        <v>285715.5867736318</v>
      </c>
      <c r="I284" s="20">
        <f t="shared" si="56"/>
        <v>3307.3450786307349</v>
      </c>
      <c r="J284" s="12">
        <f t="shared" si="49"/>
        <v>2278.336211659579</v>
      </c>
      <c r="K284" s="13">
        <f t="shared" si="57"/>
        <v>1029.0088669711558</v>
      </c>
      <c r="L284" s="7"/>
      <c r="M284" s="11">
        <f t="shared" si="58"/>
        <v>133470.25720555807</v>
      </c>
      <c r="N284" s="13">
        <f t="shared" si="59"/>
        <v>2041.4951875130816</v>
      </c>
      <c r="O284" s="12">
        <f t="shared" si="50"/>
        <v>1064.3105740390245</v>
      </c>
      <c r="P284" s="20">
        <f t="shared" si="52"/>
        <v>977.18461347405719</v>
      </c>
    </row>
    <row r="285" spans="1:16" ht="20.149999999999999" customHeight="1" x14ac:dyDescent="0.35">
      <c r="A285" s="9">
        <v>275</v>
      </c>
      <c r="B285" s="10">
        <v>48919</v>
      </c>
      <c r="C285" s="11">
        <f t="shared" si="53"/>
        <v>139047.61904762057</v>
      </c>
      <c r="D285" s="11">
        <f t="shared" si="48"/>
        <v>1108.7852405904403</v>
      </c>
      <c r="E285" s="20">
        <f t="shared" si="54"/>
        <v>952.38095238095241</v>
      </c>
      <c r="F285" s="13">
        <f t="shared" si="51"/>
        <v>2061.1661929713928</v>
      </c>
      <c r="G285" s="7"/>
      <c r="H285" s="11">
        <f t="shared" si="55"/>
        <v>284686.57790666062</v>
      </c>
      <c r="I285" s="20">
        <f t="shared" si="56"/>
        <v>3307.3450786307349</v>
      </c>
      <c r="J285" s="12">
        <f t="shared" si="49"/>
        <v>2270.1307504517636</v>
      </c>
      <c r="K285" s="13">
        <f t="shared" si="57"/>
        <v>1037.2143281789713</v>
      </c>
      <c r="L285" s="7"/>
      <c r="M285" s="11">
        <f t="shared" si="58"/>
        <v>132493.07259208401</v>
      </c>
      <c r="N285" s="13">
        <f t="shared" si="59"/>
        <v>2041.4951875130816</v>
      </c>
      <c r="O285" s="12">
        <f t="shared" si="50"/>
        <v>1056.5183667062183</v>
      </c>
      <c r="P285" s="20">
        <f t="shared" si="52"/>
        <v>984.97682080686332</v>
      </c>
    </row>
    <row r="286" spans="1:16" ht="20.149999999999999" customHeight="1" x14ac:dyDescent="0.35">
      <c r="A286" s="9">
        <v>276</v>
      </c>
      <c r="B286" s="10">
        <v>48920</v>
      </c>
      <c r="C286" s="11">
        <f t="shared" si="53"/>
        <v>138095.23809523962</v>
      </c>
      <c r="D286" s="11">
        <f t="shared" si="48"/>
        <v>1101.1908211343416</v>
      </c>
      <c r="E286" s="20">
        <f t="shared" si="54"/>
        <v>952.38095238095241</v>
      </c>
      <c r="F286" s="13">
        <f t="shared" si="51"/>
        <v>2053.5717735152939</v>
      </c>
      <c r="G286" s="7"/>
      <c r="H286" s="11">
        <f t="shared" si="55"/>
        <v>283649.36357848166</v>
      </c>
      <c r="I286" s="20">
        <f t="shared" si="56"/>
        <v>3307.3450786307349</v>
      </c>
      <c r="J286" s="12">
        <f t="shared" si="49"/>
        <v>2261.8598577439934</v>
      </c>
      <c r="K286" s="13">
        <f t="shared" si="57"/>
        <v>1045.4852208867414</v>
      </c>
      <c r="L286" s="7"/>
      <c r="M286" s="11">
        <f t="shared" si="58"/>
        <v>131508.09577127715</v>
      </c>
      <c r="N286" s="13">
        <f t="shared" si="59"/>
        <v>2041.4951875130816</v>
      </c>
      <c r="O286" s="12">
        <f t="shared" si="50"/>
        <v>1048.6640232178893</v>
      </c>
      <c r="P286" s="20">
        <f t="shared" si="52"/>
        <v>992.83116429519237</v>
      </c>
    </row>
    <row r="287" spans="1:16" ht="20.149999999999999" customHeight="1" x14ac:dyDescent="0.35">
      <c r="A287" s="9">
        <v>277</v>
      </c>
      <c r="B287" s="10">
        <v>48921</v>
      </c>
      <c r="C287" s="11">
        <f t="shared" si="53"/>
        <v>137142.85714285867</v>
      </c>
      <c r="D287" s="11">
        <f t="shared" si="48"/>
        <v>1093.5964016782427</v>
      </c>
      <c r="E287" s="20">
        <f t="shared" si="54"/>
        <v>952.38095238095241</v>
      </c>
      <c r="F287" s="13">
        <f t="shared" si="51"/>
        <v>2045.977354059195</v>
      </c>
      <c r="G287" s="7"/>
      <c r="H287" s="11">
        <f t="shared" si="55"/>
        <v>282603.87835759489</v>
      </c>
      <c r="I287" s="20">
        <f t="shared" si="56"/>
        <v>3307.3450786307349</v>
      </c>
      <c r="J287" s="12">
        <f t="shared" si="49"/>
        <v>2253.523011776299</v>
      </c>
      <c r="K287" s="13">
        <f t="shared" si="57"/>
        <v>1053.8220668544359</v>
      </c>
      <c r="L287" s="7"/>
      <c r="M287" s="11">
        <f t="shared" si="58"/>
        <v>130515.26460698196</v>
      </c>
      <c r="N287" s="13">
        <f>M287*($C$7+((1/($C$5*12-A286))))</f>
        <v>1947.1030523067598</v>
      </c>
      <c r="O287" s="12">
        <f t="shared" si="50"/>
        <v>1040.7470480916074</v>
      </c>
      <c r="P287" s="20">
        <f t="shared" si="52"/>
        <v>906.35600421515232</v>
      </c>
    </row>
    <row r="288" spans="1:16" ht="20.149999999999999" customHeight="1" x14ac:dyDescent="0.35">
      <c r="A288" s="9">
        <v>278</v>
      </c>
      <c r="B288" s="10">
        <v>48922</v>
      </c>
      <c r="C288" s="11">
        <f t="shared" si="53"/>
        <v>136190.47619047773</v>
      </c>
      <c r="D288" s="11">
        <f t="shared" si="48"/>
        <v>1086.0019822221439</v>
      </c>
      <c r="E288" s="20">
        <f t="shared" si="54"/>
        <v>952.38095238095241</v>
      </c>
      <c r="F288" s="13">
        <f t="shared" si="51"/>
        <v>2038.3829346030961</v>
      </c>
      <c r="G288" s="7"/>
      <c r="H288" s="11">
        <f t="shared" si="55"/>
        <v>281550.05629074044</v>
      </c>
      <c r="I288" s="20">
        <f t="shared" si="56"/>
        <v>3307.3450786307349</v>
      </c>
      <c r="J288" s="12">
        <f t="shared" si="49"/>
        <v>2245.1196866281239</v>
      </c>
      <c r="K288" s="13">
        <f t="shared" si="57"/>
        <v>1062.225392002611</v>
      </c>
      <c r="L288" s="7"/>
      <c r="M288" s="11">
        <f t="shared" si="58"/>
        <v>129608.90860276681</v>
      </c>
      <c r="N288" s="13">
        <f t="shared" si="59"/>
        <v>1947.1030523067598</v>
      </c>
      <c r="O288" s="12">
        <f t="shared" si="50"/>
        <v>1033.5196380354157</v>
      </c>
      <c r="P288" s="20">
        <f t="shared" si="52"/>
        <v>913.58341427134405</v>
      </c>
    </row>
    <row r="289" spans="1:16" ht="20.149999999999999" customHeight="1" x14ac:dyDescent="0.35">
      <c r="A289" s="9">
        <v>279</v>
      </c>
      <c r="B289" s="10">
        <v>48923</v>
      </c>
      <c r="C289" s="11">
        <f t="shared" si="53"/>
        <v>135238.09523809678</v>
      </c>
      <c r="D289" s="11">
        <f t="shared" si="48"/>
        <v>1078.4075627660452</v>
      </c>
      <c r="E289" s="20">
        <f t="shared" si="54"/>
        <v>952.38095238095241</v>
      </c>
      <c r="F289" s="13">
        <f t="shared" si="51"/>
        <v>2030.7885151469977</v>
      </c>
      <c r="G289" s="7"/>
      <c r="H289" s="11">
        <f t="shared" si="55"/>
        <v>280487.83089873783</v>
      </c>
      <c r="I289" s="20">
        <f t="shared" si="56"/>
        <v>3307.3450786307349</v>
      </c>
      <c r="J289" s="12">
        <f t="shared" si="49"/>
        <v>2236.6493521851476</v>
      </c>
      <c r="K289" s="13">
        <f t="shared" si="57"/>
        <v>1070.6957264455873</v>
      </c>
      <c r="L289" s="7"/>
      <c r="M289" s="11">
        <f t="shared" si="58"/>
        <v>128695.32518849547</v>
      </c>
      <c r="N289" s="13">
        <f t="shared" si="59"/>
        <v>1947.1030523067598</v>
      </c>
      <c r="O289" s="12">
        <f t="shared" si="50"/>
        <v>1026.2345955964986</v>
      </c>
      <c r="P289" s="20">
        <f t="shared" si="52"/>
        <v>920.86845671026117</v>
      </c>
    </row>
    <row r="290" spans="1:16" ht="20.149999999999999" customHeight="1" x14ac:dyDescent="0.35">
      <c r="A290" s="9">
        <v>280</v>
      </c>
      <c r="B290" s="10">
        <v>48924</v>
      </c>
      <c r="C290" s="11">
        <f t="shared" si="53"/>
        <v>134285.71428571583</v>
      </c>
      <c r="D290" s="11">
        <f t="shared" si="48"/>
        <v>1070.8131433099463</v>
      </c>
      <c r="E290" s="20">
        <f t="shared" si="54"/>
        <v>952.38095238095241</v>
      </c>
      <c r="F290" s="13">
        <f t="shared" si="51"/>
        <v>2023.1940956908988</v>
      </c>
      <c r="G290" s="7"/>
      <c r="H290" s="11">
        <f t="shared" si="55"/>
        <v>279417.13517229224</v>
      </c>
      <c r="I290" s="20">
        <f t="shared" si="56"/>
        <v>3307.3450786307349</v>
      </c>
      <c r="J290" s="12">
        <f t="shared" si="49"/>
        <v>2228.1114741058436</v>
      </c>
      <c r="K290" s="13">
        <f t="shared" si="57"/>
        <v>1079.2336045248912</v>
      </c>
      <c r="L290" s="7"/>
      <c r="M290" s="11">
        <f t="shared" si="58"/>
        <v>127774.45673178521</v>
      </c>
      <c r="N290" s="13">
        <f t="shared" si="59"/>
        <v>1947.1030523067598</v>
      </c>
      <c r="O290" s="12">
        <f t="shared" si="50"/>
        <v>1018.8914612061432</v>
      </c>
      <c r="P290" s="20">
        <f t="shared" si="52"/>
        <v>928.2115911006166</v>
      </c>
    </row>
    <row r="291" spans="1:16" ht="20.149999999999999" customHeight="1" x14ac:dyDescent="0.35">
      <c r="A291" s="9">
        <v>281</v>
      </c>
      <c r="B291" s="10">
        <v>48925</v>
      </c>
      <c r="C291" s="11">
        <f t="shared" si="53"/>
        <v>133333.33333333489</v>
      </c>
      <c r="D291" s="11">
        <f t="shared" si="48"/>
        <v>1063.2187238538477</v>
      </c>
      <c r="E291" s="20">
        <f t="shared" si="54"/>
        <v>952.38095238095241</v>
      </c>
      <c r="F291" s="13">
        <f t="shared" si="51"/>
        <v>2015.5996762348</v>
      </c>
      <c r="G291" s="7"/>
      <c r="H291" s="11">
        <f t="shared" si="55"/>
        <v>278337.90156776737</v>
      </c>
      <c r="I291" s="20">
        <f t="shared" si="56"/>
        <v>3307.3450786307349</v>
      </c>
      <c r="J291" s="12">
        <f t="shared" si="49"/>
        <v>2219.5055137877703</v>
      </c>
      <c r="K291" s="13">
        <f t="shared" si="57"/>
        <v>1087.8395648429646</v>
      </c>
      <c r="L291" s="7"/>
      <c r="M291" s="11">
        <f t="shared" si="58"/>
        <v>126846.24514068459</v>
      </c>
      <c r="N291" s="13">
        <f t="shared" si="59"/>
        <v>1947.1030523067598</v>
      </c>
      <c r="O291" s="12">
        <f t="shared" si="50"/>
        <v>1011.4897716309707</v>
      </c>
      <c r="P291" s="20">
        <f t="shared" si="52"/>
        <v>935.61328067578904</v>
      </c>
    </row>
    <row r="292" spans="1:16" ht="20.149999999999999" customHeight="1" x14ac:dyDescent="0.35">
      <c r="A292" s="9">
        <v>282</v>
      </c>
      <c r="B292" s="10">
        <v>48926</v>
      </c>
      <c r="C292" s="11">
        <f t="shared" si="53"/>
        <v>132380.95238095394</v>
      </c>
      <c r="D292" s="11">
        <f t="shared" si="48"/>
        <v>1055.6243043977488</v>
      </c>
      <c r="E292" s="20">
        <f t="shared" si="54"/>
        <v>952.38095238095241</v>
      </c>
      <c r="F292" s="13">
        <f t="shared" si="51"/>
        <v>2008.0052567787011</v>
      </c>
      <c r="G292" s="7"/>
      <c r="H292" s="11">
        <f t="shared" si="55"/>
        <v>277250.06200292439</v>
      </c>
      <c r="I292" s="20">
        <f t="shared" si="56"/>
        <v>3307.3450786307349</v>
      </c>
      <c r="J292" s="12">
        <f t="shared" si="49"/>
        <v>2210.8309283335948</v>
      </c>
      <c r="K292" s="13">
        <f t="shared" si="57"/>
        <v>1096.5141502971401</v>
      </c>
      <c r="L292" s="7"/>
      <c r="M292" s="11">
        <f t="shared" si="58"/>
        <v>125910.6318600088</v>
      </c>
      <c r="N292" s="13">
        <f t="shared" si="59"/>
        <v>1947.1030523067598</v>
      </c>
      <c r="O292" s="12">
        <f t="shared" si="50"/>
        <v>1004.0290599437145</v>
      </c>
      <c r="P292" s="20">
        <f t="shared" si="52"/>
        <v>943.07399236304525</v>
      </c>
    </row>
    <row r="293" spans="1:16" ht="20.149999999999999" customHeight="1" x14ac:dyDescent="0.35">
      <c r="A293" s="9">
        <v>283</v>
      </c>
      <c r="B293" s="10">
        <v>48927</v>
      </c>
      <c r="C293" s="11">
        <f t="shared" si="53"/>
        <v>131428.57142857299</v>
      </c>
      <c r="D293" s="11">
        <f t="shared" si="48"/>
        <v>1048.0298849416502</v>
      </c>
      <c r="E293" s="20">
        <f t="shared" si="54"/>
        <v>952.38095238095241</v>
      </c>
      <c r="F293" s="13">
        <f t="shared" si="51"/>
        <v>2000.4108373226027</v>
      </c>
      <c r="G293" s="7"/>
      <c r="H293" s="11">
        <f t="shared" si="55"/>
        <v>276153.54785262723</v>
      </c>
      <c r="I293" s="20">
        <f t="shared" si="56"/>
        <v>3307.3450786307349</v>
      </c>
      <c r="J293" s="12">
        <f t="shared" si="49"/>
        <v>2202.0871705168452</v>
      </c>
      <c r="K293" s="13">
        <f t="shared" si="57"/>
        <v>1105.2579081138897</v>
      </c>
      <c r="L293" s="7"/>
      <c r="M293" s="11">
        <f t="shared" si="58"/>
        <v>124967.55786764575</v>
      </c>
      <c r="N293" s="13">
        <f t="shared" si="59"/>
        <v>1947.1030523067598</v>
      </c>
      <c r="O293" s="12">
        <f t="shared" si="50"/>
        <v>996.50885549376471</v>
      </c>
      <c r="P293" s="20">
        <f t="shared" si="52"/>
        <v>950.59419681299505</v>
      </c>
    </row>
    <row r="294" spans="1:16" ht="20.149999999999999" customHeight="1" x14ac:dyDescent="0.35">
      <c r="A294" s="9">
        <v>284</v>
      </c>
      <c r="B294" s="10">
        <v>48928</v>
      </c>
      <c r="C294" s="11">
        <f t="shared" si="53"/>
        <v>130476.19047619205</v>
      </c>
      <c r="D294" s="11">
        <f t="shared" si="48"/>
        <v>1040.4354654855513</v>
      </c>
      <c r="E294" s="20">
        <f t="shared" si="54"/>
        <v>952.38095238095241</v>
      </c>
      <c r="F294" s="13">
        <f t="shared" si="51"/>
        <v>1992.8164178665038</v>
      </c>
      <c r="G294" s="7"/>
      <c r="H294" s="11">
        <f t="shared" si="55"/>
        <v>275048.28994451335</v>
      </c>
      <c r="I294" s="20">
        <f t="shared" si="56"/>
        <v>3307.3450786307349</v>
      </c>
      <c r="J294" s="12">
        <f t="shared" si="49"/>
        <v>2193.2736887473884</v>
      </c>
      <c r="K294" s="13">
        <f t="shared" si="57"/>
        <v>1114.0713898833465</v>
      </c>
      <c r="L294" s="7"/>
      <c r="M294" s="11">
        <f t="shared" si="58"/>
        <v>124016.96367083276</v>
      </c>
      <c r="N294" s="13">
        <f t="shared" si="59"/>
        <v>1947.1030523067598</v>
      </c>
      <c r="O294" s="12">
        <f t="shared" si="50"/>
        <v>988.92868387747694</v>
      </c>
      <c r="P294" s="20">
        <f t="shared" si="52"/>
        <v>958.17436842928282</v>
      </c>
    </row>
    <row r="295" spans="1:16" ht="20.149999999999999" customHeight="1" x14ac:dyDescent="0.35">
      <c r="A295" s="9">
        <v>285</v>
      </c>
      <c r="B295" s="10">
        <v>48929</v>
      </c>
      <c r="C295" s="11">
        <f t="shared" si="53"/>
        <v>129523.8095238111</v>
      </c>
      <c r="D295" s="11">
        <f t="shared" si="48"/>
        <v>1032.8410460294524</v>
      </c>
      <c r="E295" s="20">
        <f t="shared" si="54"/>
        <v>952.38095238095241</v>
      </c>
      <c r="F295" s="13">
        <f t="shared" si="51"/>
        <v>1985.2219984104049</v>
      </c>
      <c r="G295" s="7"/>
      <c r="H295" s="11">
        <f t="shared" si="55"/>
        <v>273934.21855463</v>
      </c>
      <c r="I295" s="20">
        <f t="shared" si="56"/>
        <v>3307.3450786307349</v>
      </c>
      <c r="J295" s="12">
        <f t="shared" si="49"/>
        <v>2184.3899270366346</v>
      </c>
      <c r="K295" s="13">
        <f t="shared" si="57"/>
        <v>1122.9551515941002</v>
      </c>
      <c r="L295" s="7"/>
      <c r="M295" s="11">
        <f t="shared" si="58"/>
        <v>123058.78930240347</v>
      </c>
      <c r="N295" s="13">
        <f t="shared" si="59"/>
        <v>1947.1030523067598</v>
      </c>
      <c r="O295" s="12">
        <f t="shared" si="50"/>
        <v>981.28806690824558</v>
      </c>
      <c r="P295" s="20">
        <f t="shared" si="52"/>
        <v>965.81498539851418</v>
      </c>
    </row>
    <row r="296" spans="1:16" ht="20.149999999999999" customHeight="1" x14ac:dyDescent="0.35">
      <c r="A296" s="9">
        <v>286</v>
      </c>
      <c r="B296" s="10">
        <v>48930</v>
      </c>
      <c r="C296" s="11">
        <f t="shared" si="53"/>
        <v>128571.42857143015</v>
      </c>
      <c r="D296" s="11">
        <f t="shared" si="48"/>
        <v>1025.2466265733538</v>
      </c>
      <c r="E296" s="20">
        <f t="shared" si="54"/>
        <v>952.38095238095241</v>
      </c>
      <c r="F296" s="13">
        <f t="shared" si="51"/>
        <v>1977.627578954306</v>
      </c>
      <c r="G296" s="7"/>
      <c r="H296" s="11">
        <f t="shared" si="55"/>
        <v>272811.26340303587</v>
      </c>
      <c r="I296" s="20">
        <f t="shared" si="56"/>
        <v>3307.3450786307349</v>
      </c>
      <c r="J296" s="12">
        <f t="shared" si="49"/>
        <v>2175.4353249624623</v>
      </c>
      <c r="K296" s="13">
        <f t="shared" si="57"/>
        <v>1131.9097536682725</v>
      </c>
      <c r="L296" s="7"/>
      <c r="M296" s="11">
        <f t="shared" si="58"/>
        <v>122092.97431700496</v>
      </c>
      <c r="N296" s="13">
        <f t="shared" si="59"/>
        <v>1947.1030523067598</v>
      </c>
      <c r="O296" s="12">
        <f t="shared" si="50"/>
        <v>973.58652258633822</v>
      </c>
      <c r="P296" s="20">
        <f t="shared" si="52"/>
        <v>973.51652972042154</v>
      </c>
    </row>
    <row r="297" spans="1:16" ht="20.149999999999999" customHeight="1" x14ac:dyDescent="0.35">
      <c r="A297" s="9">
        <v>287</v>
      </c>
      <c r="B297" s="10">
        <v>48931</v>
      </c>
      <c r="C297" s="11">
        <f t="shared" si="53"/>
        <v>127619.0476190492</v>
      </c>
      <c r="D297" s="11">
        <f t="shared" si="48"/>
        <v>1017.652207117255</v>
      </c>
      <c r="E297" s="20">
        <f t="shared" si="54"/>
        <v>952.38095238095241</v>
      </c>
      <c r="F297" s="13">
        <f t="shared" si="51"/>
        <v>1970.0331594982074</v>
      </c>
      <c r="G297" s="7"/>
      <c r="H297" s="11">
        <f t="shared" si="55"/>
        <v>271679.35364936758</v>
      </c>
      <c r="I297" s="20">
        <f t="shared" si="56"/>
        <v>3307.3450786307349</v>
      </c>
      <c r="J297" s="12">
        <f t="shared" si="49"/>
        <v>2166.4093176338656</v>
      </c>
      <c r="K297" s="13">
        <f t="shared" si="57"/>
        <v>1140.9357609968692</v>
      </c>
      <c r="L297" s="7"/>
      <c r="M297" s="11">
        <f t="shared" si="58"/>
        <v>121119.45778728454</v>
      </c>
      <c r="N297" s="13">
        <f t="shared" si="59"/>
        <v>1947.1030523067598</v>
      </c>
      <c r="O297" s="12">
        <f t="shared" si="50"/>
        <v>965.82356506848851</v>
      </c>
      <c r="P297" s="20">
        <f t="shared" si="52"/>
        <v>981.27948723827126</v>
      </c>
    </row>
    <row r="298" spans="1:16" ht="20.149999999999999" customHeight="1" x14ac:dyDescent="0.35">
      <c r="A298" s="9">
        <v>288</v>
      </c>
      <c r="B298" s="10">
        <v>48932</v>
      </c>
      <c r="C298" s="11">
        <f t="shared" si="53"/>
        <v>126666.66666666826</v>
      </c>
      <c r="D298" s="11">
        <f t="shared" si="48"/>
        <v>1010.0577876611561</v>
      </c>
      <c r="E298" s="20">
        <f t="shared" si="54"/>
        <v>952.38095238095241</v>
      </c>
      <c r="F298" s="13">
        <f t="shared" si="51"/>
        <v>1962.4387400421085</v>
      </c>
      <c r="G298" s="7"/>
      <c r="H298" s="11">
        <f t="shared" si="55"/>
        <v>270538.41788837069</v>
      </c>
      <c r="I298" s="20">
        <f t="shared" si="56"/>
        <v>3307.3450786307349</v>
      </c>
      <c r="J298" s="12">
        <f t="shared" si="49"/>
        <v>2157.3113356553181</v>
      </c>
      <c r="K298" s="13">
        <f t="shared" si="57"/>
        <v>1150.0337429754168</v>
      </c>
      <c r="L298" s="7"/>
      <c r="M298" s="11">
        <f t="shared" si="58"/>
        <v>120138.17830004627</v>
      </c>
      <c r="N298" s="13">
        <f t="shared" si="59"/>
        <v>1947.1030523067598</v>
      </c>
      <c r="O298" s="12">
        <f t="shared" si="50"/>
        <v>957.9987046372479</v>
      </c>
      <c r="P298" s="20">
        <f t="shared" si="52"/>
        <v>989.10434766951187</v>
      </c>
    </row>
    <row r="299" spans="1:16" ht="20.149999999999999" customHeight="1" x14ac:dyDescent="0.35">
      <c r="A299" s="9">
        <v>289</v>
      </c>
      <c r="B299" s="10">
        <v>48933</v>
      </c>
      <c r="C299" s="11">
        <f t="shared" si="53"/>
        <v>125714.28571428731</v>
      </c>
      <c r="D299" s="11">
        <f t="shared" si="48"/>
        <v>1002.4633682050573</v>
      </c>
      <c r="E299" s="20">
        <f t="shared" si="54"/>
        <v>952.38095238095241</v>
      </c>
      <c r="F299" s="13">
        <f t="shared" si="51"/>
        <v>1954.8443205860099</v>
      </c>
      <c r="G299" s="7"/>
      <c r="H299" s="11">
        <f t="shared" si="55"/>
        <v>269388.38414539525</v>
      </c>
      <c r="I299" s="20">
        <f t="shared" si="56"/>
        <v>3307.3450786307349</v>
      </c>
      <c r="J299" s="12">
        <f t="shared" si="49"/>
        <v>2148.140805090854</v>
      </c>
      <c r="K299" s="13">
        <f t="shared" si="57"/>
        <v>1159.2042735398809</v>
      </c>
      <c r="L299" s="7"/>
      <c r="M299" s="11">
        <f t="shared" si="58"/>
        <v>119149.07395237677</v>
      </c>
      <c r="N299" s="13">
        <f>M299*($C$7+((1/($C$5*12-A298))))</f>
        <v>1852.7559473093099</v>
      </c>
      <c r="O299" s="12">
        <f t="shared" si="50"/>
        <v>950.11144767009205</v>
      </c>
      <c r="P299" s="20">
        <f t="shared" si="52"/>
        <v>902.64449963921788</v>
      </c>
    </row>
    <row r="300" spans="1:16" ht="20.149999999999999" customHeight="1" x14ac:dyDescent="0.35">
      <c r="A300" s="9">
        <v>290</v>
      </c>
      <c r="B300" s="10">
        <v>48934</v>
      </c>
      <c r="C300" s="11">
        <f t="shared" si="53"/>
        <v>124761.90476190636</v>
      </c>
      <c r="D300" s="11">
        <f t="shared" si="48"/>
        <v>994.86894874895859</v>
      </c>
      <c r="E300" s="20">
        <f t="shared" si="54"/>
        <v>952.38095238095241</v>
      </c>
      <c r="F300" s="13">
        <f t="shared" si="51"/>
        <v>1947.249901129911</v>
      </c>
      <c r="G300" s="7"/>
      <c r="H300" s="11">
        <f t="shared" si="55"/>
        <v>268229.17987185536</v>
      </c>
      <c r="I300" s="20">
        <f t="shared" si="56"/>
        <v>3307.3450786307349</v>
      </c>
      <c r="J300" s="12">
        <f t="shared" si="49"/>
        <v>2138.8971474278615</v>
      </c>
      <c r="K300" s="13">
        <f t="shared" si="57"/>
        <v>1168.4479312028734</v>
      </c>
      <c r="L300" s="7"/>
      <c r="M300" s="11">
        <f t="shared" si="58"/>
        <v>118246.42945273755</v>
      </c>
      <c r="N300" s="13">
        <f t="shared" si="59"/>
        <v>1852.7559473093099</v>
      </c>
      <c r="O300" s="12">
        <f t="shared" si="50"/>
        <v>942.91363367259123</v>
      </c>
      <c r="P300" s="20">
        <f t="shared" si="52"/>
        <v>909.8423136367187</v>
      </c>
    </row>
    <row r="301" spans="1:16" ht="20.149999999999999" customHeight="1" x14ac:dyDescent="0.35">
      <c r="A301" s="9">
        <v>291</v>
      </c>
      <c r="B301" s="10">
        <v>48935</v>
      </c>
      <c r="C301" s="11">
        <f t="shared" si="53"/>
        <v>123809.52380952542</v>
      </c>
      <c r="D301" s="11">
        <f t="shared" si="48"/>
        <v>987.27452929285982</v>
      </c>
      <c r="E301" s="20">
        <f t="shared" si="54"/>
        <v>952.38095238095241</v>
      </c>
      <c r="F301" s="13">
        <f t="shared" si="51"/>
        <v>1939.6554816738121</v>
      </c>
      <c r="G301" s="7"/>
      <c r="H301" s="11">
        <f t="shared" si="55"/>
        <v>267060.73194065248</v>
      </c>
      <c r="I301" s="20">
        <f t="shared" si="56"/>
        <v>3307.3450786307349</v>
      </c>
      <c r="J301" s="12">
        <f t="shared" si="49"/>
        <v>2129.5797795405879</v>
      </c>
      <c r="K301" s="13">
        <f t="shared" si="57"/>
        <v>1177.765299090147</v>
      </c>
      <c r="L301" s="7"/>
      <c r="M301" s="11">
        <f t="shared" si="58"/>
        <v>117336.58713910083</v>
      </c>
      <c r="N301" s="13">
        <f t="shared" si="59"/>
        <v>1852.7559473093099</v>
      </c>
      <c r="O301" s="12">
        <f t="shared" si="50"/>
        <v>935.65842329549332</v>
      </c>
      <c r="P301" s="20">
        <f t="shared" si="52"/>
        <v>917.09752401381661</v>
      </c>
    </row>
    <row r="302" spans="1:16" ht="20.149999999999999" customHeight="1" x14ac:dyDescent="0.35">
      <c r="A302" s="9">
        <v>292</v>
      </c>
      <c r="B302" s="10">
        <v>48936</v>
      </c>
      <c r="C302" s="11">
        <f t="shared" si="53"/>
        <v>122857.14285714447</v>
      </c>
      <c r="D302" s="11">
        <f t="shared" si="48"/>
        <v>979.68010983676106</v>
      </c>
      <c r="E302" s="20">
        <f t="shared" si="54"/>
        <v>952.38095238095241</v>
      </c>
      <c r="F302" s="13">
        <f t="shared" si="51"/>
        <v>1932.0610622177135</v>
      </c>
      <c r="G302" s="7"/>
      <c r="H302" s="11">
        <f t="shared" si="55"/>
        <v>265882.96664156235</v>
      </c>
      <c r="I302" s="20">
        <f t="shared" si="56"/>
        <v>3307.3450786307349</v>
      </c>
      <c r="J302" s="12">
        <f t="shared" si="49"/>
        <v>2120.1881136533534</v>
      </c>
      <c r="K302" s="13">
        <f t="shared" si="57"/>
        <v>1187.1569649773814</v>
      </c>
      <c r="L302" s="7"/>
      <c r="M302" s="11">
        <f t="shared" si="58"/>
        <v>116419.489615087</v>
      </c>
      <c r="N302" s="13">
        <f t="shared" si="59"/>
        <v>1852.7559473093099</v>
      </c>
      <c r="O302" s="12">
        <f t="shared" si="50"/>
        <v>928.34535885200717</v>
      </c>
      <c r="P302" s="20">
        <f t="shared" si="52"/>
        <v>924.41058845730277</v>
      </c>
    </row>
    <row r="303" spans="1:16" ht="20.149999999999999" customHeight="1" x14ac:dyDescent="0.35">
      <c r="A303" s="9">
        <v>293</v>
      </c>
      <c r="B303" s="10">
        <v>48937</v>
      </c>
      <c r="C303" s="11">
        <f t="shared" si="53"/>
        <v>121904.76190476352</v>
      </c>
      <c r="D303" s="11">
        <f t="shared" si="48"/>
        <v>972.0856903806623</v>
      </c>
      <c r="E303" s="20">
        <f t="shared" si="54"/>
        <v>952.38095238095241</v>
      </c>
      <c r="F303" s="13">
        <f t="shared" si="51"/>
        <v>1924.4666427616148</v>
      </c>
      <c r="G303" s="7"/>
      <c r="H303" s="11">
        <f t="shared" si="55"/>
        <v>264695.80967658496</v>
      </c>
      <c r="I303" s="20">
        <f t="shared" si="56"/>
        <v>3307.3450786307349</v>
      </c>
      <c r="J303" s="12">
        <f t="shared" si="49"/>
        <v>2110.7215573034723</v>
      </c>
      <c r="K303" s="13">
        <f t="shared" si="57"/>
        <v>1196.6235213272626</v>
      </c>
      <c r="L303" s="7"/>
      <c r="M303" s="11">
        <f t="shared" si="58"/>
        <v>115495.0790266297</v>
      </c>
      <c r="N303" s="13">
        <f t="shared" si="59"/>
        <v>1852.7559473093099</v>
      </c>
      <c r="O303" s="12">
        <f t="shared" si="50"/>
        <v>920.97397900568308</v>
      </c>
      <c r="P303" s="20">
        <f t="shared" si="52"/>
        <v>931.78196830362685</v>
      </c>
    </row>
    <row r="304" spans="1:16" ht="20.149999999999999" customHeight="1" x14ac:dyDescent="0.35">
      <c r="A304" s="9">
        <v>294</v>
      </c>
      <c r="B304" s="10">
        <v>48938</v>
      </c>
      <c r="C304" s="11">
        <f t="shared" si="53"/>
        <v>120952.38095238258</v>
      </c>
      <c r="D304" s="11">
        <f t="shared" si="48"/>
        <v>964.49127092456354</v>
      </c>
      <c r="E304" s="20">
        <f t="shared" si="54"/>
        <v>952.38095238095241</v>
      </c>
      <c r="F304" s="13">
        <f t="shared" si="51"/>
        <v>1916.8722233055159</v>
      </c>
      <c r="G304" s="7"/>
      <c r="H304" s="11">
        <f t="shared" si="55"/>
        <v>263499.18615525769</v>
      </c>
      <c r="I304" s="20">
        <f t="shared" si="56"/>
        <v>3307.3450786307349</v>
      </c>
      <c r="J304" s="12">
        <f t="shared" si="49"/>
        <v>2101.1795133038795</v>
      </c>
      <c r="K304" s="13">
        <f t="shared" si="57"/>
        <v>1206.1655653268554</v>
      </c>
      <c r="L304" s="7"/>
      <c r="M304" s="11">
        <f t="shared" si="58"/>
        <v>114563.29705832608</v>
      </c>
      <c r="N304" s="13">
        <f t="shared" si="59"/>
        <v>1852.7559473093099</v>
      </c>
      <c r="O304" s="12">
        <f t="shared" si="50"/>
        <v>913.54381874130968</v>
      </c>
      <c r="P304" s="20">
        <f t="shared" si="52"/>
        <v>939.21212856800025</v>
      </c>
    </row>
    <row r="305" spans="1:16" ht="20.149999999999999" customHeight="1" x14ac:dyDescent="0.35">
      <c r="A305" s="9">
        <v>295</v>
      </c>
      <c r="B305" s="10">
        <v>48939</v>
      </c>
      <c r="C305" s="11">
        <f t="shared" si="53"/>
        <v>120000.00000000163</v>
      </c>
      <c r="D305" s="11">
        <f t="shared" si="48"/>
        <v>956.89685146846466</v>
      </c>
      <c r="E305" s="20">
        <f t="shared" si="54"/>
        <v>952.38095238095241</v>
      </c>
      <c r="F305" s="13">
        <f t="shared" si="51"/>
        <v>1909.2778038494171</v>
      </c>
      <c r="G305" s="7"/>
      <c r="H305" s="11">
        <f t="shared" si="55"/>
        <v>262293.02058993082</v>
      </c>
      <c r="I305" s="20">
        <f t="shared" si="56"/>
        <v>3307.3450786307349</v>
      </c>
      <c r="J305" s="12">
        <f t="shared" si="49"/>
        <v>2091.5613797054548</v>
      </c>
      <c r="K305" s="13">
        <f t="shared" si="57"/>
        <v>1215.7836989252801</v>
      </c>
      <c r="L305" s="7"/>
      <c r="M305" s="11">
        <f t="shared" si="58"/>
        <v>113624.08492975807</v>
      </c>
      <c r="N305" s="13">
        <f t="shared" si="59"/>
        <v>1852.7559473093099</v>
      </c>
      <c r="O305" s="12">
        <f t="shared" si="50"/>
        <v>906.05440933557873</v>
      </c>
      <c r="P305" s="20">
        <f t="shared" si="52"/>
        <v>946.70153797373121</v>
      </c>
    </row>
    <row r="306" spans="1:16" ht="20.149999999999999" customHeight="1" x14ac:dyDescent="0.35">
      <c r="A306" s="9">
        <v>296</v>
      </c>
      <c r="B306" s="10">
        <v>48940</v>
      </c>
      <c r="C306" s="11">
        <f t="shared" si="53"/>
        <v>119047.61904762068</v>
      </c>
      <c r="D306" s="11">
        <f t="shared" si="48"/>
        <v>949.3024320123659</v>
      </c>
      <c r="E306" s="20">
        <f t="shared" si="54"/>
        <v>952.38095238095241</v>
      </c>
      <c r="F306" s="13">
        <f t="shared" si="51"/>
        <v>1901.6833843933182</v>
      </c>
      <c r="G306" s="7"/>
      <c r="H306" s="11">
        <f t="shared" si="55"/>
        <v>261077.23689100554</v>
      </c>
      <c r="I306" s="20">
        <f t="shared" si="56"/>
        <v>3307.3450786307349</v>
      </c>
      <c r="J306" s="12">
        <f t="shared" si="49"/>
        <v>2081.8665497590528</v>
      </c>
      <c r="K306" s="13">
        <f t="shared" si="57"/>
        <v>1225.4785288716821</v>
      </c>
      <c r="L306" s="7"/>
      <c r="M306" s="11">
        <f t="shared" si="58"/>
        <v>112677.38339178434</v>
      </c>
      <c r="N306" s="13">
        <f t="shared" si="59"/>
        <v>1852.7559473093099</v>
      </c>
      <c r="O306" s="12">
        <f t="shared" si="50"/>
        <v>898.50527832751709</v>
      </c>
      <c r="P306" s="20">
        <f t="shared" si="52"/>
        <v>954.25066898179284</v>
      </c>
    </row>
    <row r="307" spans="1:16" ht="20.149999999999999" customHeight="1" x14ac:dyDescent="0.35">
      <c r="A307" s="9">
        <v>297</v>
      </c>
      <c r="B307" s="10">
        <v>48941</v>
      </c>
      <c r="C307" s="11">
        <f t="shared" si="53"/>
        <v>118095.23809523974</v>
      </c>
      <c r="D307" s="11">
        <f t="shared" si="48"/>
        <v>941.70801255626714</v>
      </c>
      <c r="E307" s="20">
        <f t="shared" si="54"/>
        <v>952.38095238095241</v>
      </c>
      <c r="F307" s="13">
        <f t="shared" si="51"/>
        <v>1894.0889649372195</v>
      </c>
      <c r="G307" s="7"/>
      <c r="H307" s="11">
        <f t="shared" si="55"/>
        <v>259851.75836213384</v>
      </c>
      <c r="I307" s="20">
        <f t="shared" si="56"/>
        <v>3307.3450786307349</v>
      </c>
      <c r="J307" s="12">
        <f t="shared" si="49"/>
        <v>2072.0944118772231</v>
      </c>
      <c r="K307" s="13">
        <f t="shared" si="57"/>
        <v>1235.2506667535117</v>
      </c>
      <c r="L307" s="7"/>
      <c r="M307" s="11">
        <f t="shared" si="58"/>
        <v>111723.13272280255</v>
      </c>
      <c r="N307" s="13">
        <f t="shared" si="59"/>
        <v>1852.7559473093099</v>
      </c>
      <c r="O307" s="12">
        <f t="shared" si="50"/>
        <v>890.89594948868091</v>
      </c>
      <c r="P307" s="20">
        <f t="shared" si="52"/>
        <v>961.85999782062902</v>
      </c>
    </row>
    <row r="308" spans="1:16" ht="20.149999999999999" customHeight="1" x14ac:dyDescent="0.35">
      <c r="A308" s="9">
        <v>298</v>
      </c>
      <c r="B308" s="10">
        <v>48942</v>
      </c>
      <c r="C308" s="11">
        <f t="shared" si="53"/>
        <v>117142.85714285879</v>
      </c>
      <c r="D308" s="11">
        <f t="shared" si="48"/>
        <v>934.11359310016837</v>
      </c>
      <c r="E308" s="20">
        <f t="shared" si="54"/>
        <v>952.38095238095241</v>
      </c>
      <c r="F308" s="13">
        <f t="shared" si="51"/>
        <v>1886.4945454811209</v>
      </c>
      <c r="G308" s="7"/>
      <c r="H308" s="11">
        <f t="shared" si="55"/>
        <v>258616.50769538034</v>
      </c>
      <c r="I308" s="20">
        <f t="shared" si="56"/>
        <v>3307.3450786307349</v>
      </c>
      <c r="J308" s="12">
        <f t="shared" si="49"/>
        <v>2062.2443495956336</v>
      </c>
      <c r="K308" s="13">
        <f t="shared" si="57"/>
        <v>1245.1007290351013</v>
      </c>
      <c r="L308" s="7"/>
      <c r="M308" s="11">
        <f t="shared" si="58"/>
        <v>110761.27272498191</v>
      </c>
      <c r="N308" s="13">
        <f t="shared" si="59"/>
        <v>1852.7559473093099</v>
      </c>
      <c r="O308" s="12">
        <f t="shared" si="50"/>
        <v>883.22594279311409</v>
      </c>
      <c r="P308" s="20">
        <f t="shared" si="52"/>
        <v>969.53000451619585</v>
      </c>
    </row>
    <row r="309" spans="1:16" ht="20.149999999999999" customHeight="1" x14ac:dyDescent="0.35">
      <c r="A309" s="9">
        <v>299</v>
      </c>
      <c r="B309" s="10">
        <v>48943</v>
      </c>
      <c r="C309" s="11">
        <f t="shared" si="53"/>
        <v>116190.47619047784</v>
      </c>
      <c r="D309" s="11">
        <f t="shared" si="48"/>
        <v>926.51917364406961</v>
      </c>
      <c r="E309" s="20">
        <f t="shared" si="54"/>
        <v>952.38095238095241</v>
      </c>
      <c r="F309" s="13">
        <f t="shared" si="51"/>
        <v>1878.900126025022</v>
      </c>
      <c r="G309" s="7"/>
      <c r="H309" s="11">
        <f t="shared" si="55"/>
        <v>257371.40696634524</v>
      </c>
      <c r="I309" s="20">
        <f t="shared" si="56"/>
        <v>3307.3450786307349</v>
      </c>
      <c r="J309" s="12">
        <f t="shared" si="49"/>
        <v>2052.3157415341775</v>
      </c>
      <c r="K309" s="13">
        <f t="shared" si="57"/>
        <v>1255.0293370965574</v>
      </c>
      <c r="L309" s="7"/>
      <c r="M309" s="11">
        <f t="shared" si="58"/>
        <v>109791.74272046571</v>
      </c>
      <c r="N309" s="13">
        <f t="shared" si="59"/>
        <v>1852.7559473093099</v>
      </c>
      <c r="O309" s="12">
        <f t="shared" si="50"/>
        <v>875.49477438706617</v>
      </c>
      <c r="P309" s="20">
        <f t="shared" si="52"/>
        <v>977.26117292224376</v>
      </c>
    </row>
    <row r="310" spans="1:16" ht="20.149999999999999" customHeight="1" x14ac:dyDescent="0.35">
      <c r="A310" s="9">
        <v>300</v>
      </c>
      <c r="B310" s="10">
        <v>48944</v>
      </c>
      <c r="C310" s="11">
        <f t="shared" si="53"/>
        <v>115238.0952380969</v>
      </c>
      <c r="D310" s="11">
        <f t="shared" si="48"/>
        <v>918.92475418797085</v>
      </c>
      <c r="E310" s="20">
        <f t="shared" si="54"/>
        <v>952.38095238095241</v>
      </c>
      <c r="F310" s="13">
        <f t="shared" si="51"/>
        <v>1871.3057065689231</v>
      </c>
      <c r="G310" s="7"/>
      <c r="H310" s="11">
        <f t="shared" si="55"/>
        <v>256116.37762924869</v>
      </c>
      <c r="I310" s="20">
        <f t="shared" si="56"/>
        <v>3307.3450786307349</v>
      </c>
      <c r="J310" s="12">
        <f t="shared" si="49"/>
        <v>2042.3079613577756</v>
      </c>
      <c r="K310" s="13">
        <f t="shared" si="57"/>
        <v>1265.0371172729592</v>
      </c>
      <c r="L310" s="7"/>
      <c r="M310" s="11">
        <f t="shared" si="58"/>
        <v>108814.48154754347</v>
      </c>
      <c r="N310" s="13">
        <f t="shared" si="59"/>
        <v>1852.7559473093099</v>
      </c>
      <c r="O310" s="12">
        <f t="shared" si="50"/>
        <v>867.70195655846908</v>
      </c>
      <c r="P310" s="20">
        <f t="shared" si="52"/>
        <v>985.05399075084085</v>
      </c>
    </row>
    <row r="311" spans="1:16" ht="20.149999999999999" customHeight="1" x14ac:dyDescent="0.35">
      <c r="A311" s="9">
        <v>301</v>
      </c>
      <c r="B311" s="10">
        <v>48945</v>
      </c>
      <c r="C311" s="11">
        <f t="shared" si="53"/>
        <v>114285.71428571595</v>
      </c>
      <c r="D311" s="11">
        <f t="shared" si="48"/>
        <v>911.33033473187209</v>
      </c>
      <c r="E311" s="20">
        <f t="shared" si="54"/>
        <v>952.38095238095241</v>
      </c>
      <c r="F311" s="13">
        <f t="shared" si="51"/>
        <v>1863.7112871128245</v>
      </c>
      <c r="G311" s="7"/>
      <c r="H311" s="11">
        <f t="shared" si="55"/>
        <v>254851.34051197572</v>
      </c>
      <c r="I311" s="20">
        <f t="shared" si="56"/>
        <v>3307.3450786307349</v>
      </c>
      <c r="J311" s="12">
        <f t="shared" si="49"/>
        <v>2032.2203777368654</v>
      </c>
      <c r="K311" s="13">
        <f t="shared" si="57"/>
        <v>1275.1247008938694</v>
      </c>
      <c r="L311" s="7"/>
      <c r="M311" s="11">
        <f t="shared" si="58"/>
        <v>107829.42755679264</v>
      </c>
      <c r="N311" s="13">
        <f>M311*($C$7+((1/($C$5*12-A310))))</f>
        <v>1758.4255606794416</v>
      </c>
      <c r="O311" s="12">
        <f t="shared" si="50"/>
        <v>859.84699770616987</v>
      </c>
      <c r="P311" s="20">
        <f t="shared" si="52"/>
        <v>898.57856297327169</v>
      </c>
    </row>
    <row r="312" spans="1:16" ht="20.149999999999999" customHeight="1" x14ac:dyDescent="0.35">
      <c r="A312" s="9">
        <v>302</v>
      </c>
      <c r="B312" s="10">
        <v>48946</v>
      </c>
      <c r="C312" s="11">
        <f t="shared" si="53"/>
        <v>113333.333333335</v>
      </c>
      <c r="D312" s="11">
        <f t="shared" si="48"/>
        <v>903.73591527577321</v>
      </c>
      <c r="E312" s="20">
        <f t="shared" si="54"/>
        <v>952.38095238095241</v>
      </c>
      <c r="F312" s="13">
        <f t="shared" si="51"/>
        <v>1856.1168676567256</v>
      </c>
      <c r="G312" s="7"/>
      <c r="H312" s="11">
        <f t="shared" si="55"/>
        <v>253576.21581108184</v>
      </c>
      <c r="I312" s="20">
        <f t="shared" si="56"/>
        <v>3307.3450786307349</v>
      </c>
      <c r="J312" s="12">
        <f t="shared" si="49"/>
        <v>2022.0523543075738</v>
      </c>
      <c r="K312" s="13">
        <f t="shared" si="57"/>
        <v>1285.2927243231611</v>
      </c>
      <c r="L312" s="7"/>
      <c r="M312" s="11">
        <f t="shared" si="58"/>
        <v>106930.84899381937</v>
      </c>
      <c r="N312" s="13">
        <f t="shared" si="59"/>
        <v>1758.4255606794416</v>
      </c>
      <c r="O312" s="12">
        <f t="shared" si="50"/>
        <v>852.6816060586184</v>
      </c>
      <c r="P312" s="20">
        <f t="shared" si="52"/>
        <v>905.74395462082316</v>
      </c>
    </row>
    <row r="313" spans="1:16" ht="20.149999999999999" customHeight="1" x14ac:dyDescent="0.35">
      <c r="A313" s="9">
        <v>303</v>
      </c>
      <c r="B313" s="10">
        <v>48947</v>
      </c>
      <c r="C313" s="11">
        <f t="shared" si="53"/>
        <v>112380.95238095406</v>
      </c>
      <c r="D313" s="11">
        <f t="shared" si="48"/>
        <v>896.14149581967445</v>
      </c>
      <c r="E313" s="20">
        <f t="shared" si="54"/>
        <v>952.38095238095241</v>
      </c>
      <c r="F313" s="13">
        <f t="shared" si="51"/>
        <v>1848.522448200627</v>
      </c>
      <c r="G313" s="7"/>
      <c r="H313" s="11">
        <f t="shared" si="55"/>
        <v>252290.92308675867</v>
      </c>
      <c r="I313" s="20">
        <f t="shared" si="56"/>
        <v>3307.3450786307349</v>
      </c>
      <c r="J313" s="12">
        <f t="shared" si="49"/>
        <v>2011.8032496315725</v>
      </c>
      <c r="K313" s="13">
        <f t="shared" si="57"/>
        <v>1295.5418289991624</v>
      </c>
      <c r="L313" s="7"/>
      <c r="M313" s="11">
        <f t="shared" si="58"/>
        <v>106025.10503919855</v>
      </c>
      <c r="N313" s="13">
        <f t="shared" si="59"/>
        <v>1758.4255606794416</v>
      </c>
      <c r="O313" s="12">
        <f t="shared" si="50"/>
        <v>845.45907657184136</v>
      </c>
      <c r="P313" s="20">
        <f t="shared" si="52"/>
        <v>912.96648410760019</v>
      </c>
    </row>
    <row r="314" spans="1:16" ht="20.149999999999999" customHeight="1" x14ac:dyDescent="0.35">
      <c r="A314" s="9">
        <v>304</v>
      </c>
      <c r="B314" s="10">
        <v>48948</v>
      </c>
      <c r="C314" s="11">
        <f t="shared" si="53"/>
        <v>111428.57142857311</v>
      </c>
      <c r="D314" s="11">
        <f t="shared" si="48"/>
        <v>888.54707636357568</v>
      </c>
      <c r="E314" s="20">
        <f t="shared" si="54"/>
        <v>952.38095238095241</v>
      </c>
      <c r="F314" s="13">
        <f t="shared" si="51"/>
        <v>1840.9280287445281</v>
      </c>
      <c r="G314" s="7"/>
      <c r="H314" s="11">
        <f t="shared" si="55"/>
        <v>250995.38125775952</v>
      </c>
      <c r="I314" s="20">
        <f t="shared" si="56"/>
        <v>3307.3450786307349</v>
      </c>
      <c r="J314" s="12">
        <f t="shared" si="49"/>
        <v>2001.4724171556143</v>
      </c>
      <c r="K314" s="13">
        <f t="shared" si="57"/>
        <v>1305.8726614751206</v>
      </c>
      <c r="L314" s="7"/>
      <c r="M314" s="11">
        <f t="shared" si="58"/>
        <v>105112.13855509095</v>
      </c>
      <c r="N314" s="13">
        <f t="shared" si="59"/>
        <v>1758.4255606794416</v>
      </c>
      <c r="O314" s="12">
        <f t="shared" si="50"/>
        <v>838.17895362068487</v>
      </c>
      <c r="P314" s="20">
        <f t="shared" si="52"/>
        <v>920.24660705875669</v>
      </c>
    </row>
    <row r="315" spans="1:16" ht="20.149999999999999" customHeight="1" x14ac:dyDescent="0.35">
      <c r="A315" s="9">
        <v>305</v>
      </c>
      <c r="B315" s="10">
        <v>48949</v>
      </c>
      <c r="C315" s="11">
        <f t="shared" si="53"/>
        <v>110476.19047619216</v>
      </c>
      <c r="D315" s="11">
        <f t="shared" si="48"/>
        <v>880.95265690747692</v>
      </c>
      <c r="E315" s="20">
        <f t="shared" si="54"/>
        <v>952.38095238095241</v>
      </c>
      <c r="F315" s="13">
        <f t="shared" si="51"/>
        <v>1833.3336092884292</v>
      </c>
      <c r="G315" s="7"/>
      <c r="H315" s="11">
        <f t="shared" si="55"/>
        <v>249689.5085962844</v>
      </c>
      <c r="I315" s="20">
        <f t="shared" si="56"/>
        <v>3307.3450786307349</v>
      </c>
      <c r="J315" s="12">
        <f t="shared" si="49"/>
        <v>1991.0592051707454</v>
      </c>
      <c r="K315" s="13">
        <f t="shared" si="57"/>
        <v>1316.2858734599895</v>
      </c>
      <c r="L315" s="7"/>
      <c r="M315" s="11">
        <f t="shared" si="58"/>
        <v>104191.89194803219</v>
      </c>
      <c r="N315" s="13">
        <f t="shared" si="59"/>
        <v>1758.4255606794416</v>
      </c>
      <c r="O315" s="12">
        <f t="shared" si="50"/>
        <v>830.84077794677614</v>
      </c>
      <c r="P315" s="20">
        <f t="shared" si="52"/>
        <v>927.58478273266542</v>
      </c>
    </row>
    <row r="316" spans="1:16" ht="20.149999999999999" customHeight="1" x14ac:dyDescent="0.35">
      <c r="A316" s="9">
        <v>306</v>
      </c>
      <c r="B316" s="10">
        <v>48950</v>
      </c>
      <c r="C316" s="11">
        <f t="shared" si="53"/>
        <v>109523.80952381121</v>
      </c>
      <c r="D316" s="11">
        <f t="shared" si="48"/>
        <v>873.35823745137816</v>
      </c>
      <c r="E316" s="20">
        <f t="shared" si="54"/>
        <v>952.38095238095241</v>
      </c>
      <c r="F316" s="13">
        <f t="shared" si="51"/>
        <v>1825.7391898323306</v>
      </c>
      <c r="G316" s="7"/>
      <c r="H316" s="11">
        <f t="shared" si="55"/>
        <v>248373.2227228244</v>
      </c>
      <c r="I316" s="20">
        <f t="shared" si="56"/>
        <v>3307.3450786307349</v>
      </c>
      <c r="J316" s="12">
        <f t="shared" si="49"/>
        <v>1980.5629567711931</v>
      </c>
      <c r="K316" s="13">
        <f t="shared" si="57"/>
        <v>1326.7821218595418</v>
      </c>
      <c r="L316" s="7"/>
      <c r="M316" s="11">
        <f t="shared" si="58"/>
        <v>103264.30716529953</v>
      </c>
      <c r="N316" s="13">
        <f t="shared" si="59"/>
        <v>1758.4255606794416</v>
      </c>
      <c r="O316" s="12">
        <f t="shared" si="50"/>
        <v>823.44408662955163</v>
      </c>
      <c r="P316" s="20">
        <f t="shared" si="52"/>
        <v>934.98147404988993</v>
      </c>
    </row>
    <row r="317" spans="1:16" ht="20.149999999999999" customHeight="1" x14ac:dyDescent="0.35">
      <c r="A317" s="9">
        <v>307</v>
      </c>
      <c r="B317" s="10">
        <v>48951</v>
      </c>
      <c r="C317" s="11">
        <f t="shared" si="53"/>
        <v>108571.42857143027</v>
      </c>
      <c r="D317" s="11">
        <f t="shared" si="48"/>
        <v>865.7638179952794</v>
      </c>
      <c r="E317" s="20">
        <f t="shared" si="54"/>
        <v>952.38095238095241</v>
      </c>
      <c r="F317" s="13">
        <f t="shared" si="51"/>
        <v>1818.1447703762319</v>
      </c>
      <c r="G317" s="7"/>
      <c r="H317" s="11">
        <f t="shared" si="55"/>
        <v>247046.44060096485</v>
      </c>
      <c r="I317" s="20">
        <f t="shared" si="56"/>
        <v>3307.3450786307349</v>
      </c>
      <c r="J317" s="12">
        <f t="shared" si="49"/>
        <v>1969.9830098129262</v>
      </c>
      <c r="K317" s="13">
        <f t="shared" si="57"/>
        <v>1337.3620688178087</v>
      </c>
      <c r="L317" s="7"/>
      <c r="M317" s="11">
        <f t="shared" si="58"/>
        <v>102329.32569124964</v>
      </c>
      <c r="N317" s="13">
        <f t="shared" si="59"/>
        <v>1758.4255606794416</v>
      </c>
      <c r="O317" s="12">
        <f t="shared" si="50"/>
        <v>815.98841305705446</v>
      </c>
      <c r="P317" s="20">
        <f t="shared" si="52"/>
        <v>942.4371476223871</v>
      </c>
    </row>
    <row r="318" spans="1:16" ht="20.149999999999999" customHeight="1" x14ac:dyDescent="0.35">
      <c r="A318" s="9">
        <v>308</v>
      </c>
      <c r="B318" s="10">
        <v>48952</v>
      </c>
      <c r="C318" s="11">
        <f t="shared" si="53"/>
        <v>107619.04761904932</v>
      </c>
      <c r="D318" s="11">
        <f t="shared" si="48"/>
        <v>858.16939853918063</v>
      </c>
      <c r="E318" s="20">
        <f t="shared" si="54"/>
        <v>952.38095238095241</v>
      </c>
      <c r="F318" s="13">
        <f t="shared" si="51"/>
        <v>1810.550350920133</v>
      </c>
      <c r="G318" s="7"/>
      <c r="H318" s="11">
        <f t="shared" si="55"/>
        <v>245709.07853214705</v>
      </c>
      <c r="I318" s="20">
        <f t="shared" si="56"/>
        <v>3307.3450786307349</v>
      </c>
      <c r="J318" s="12">
        <f t="shared" si="49"/>
        <v>1959.3186968718837</v>
      </c>
      <c r="K318" s="13">
        <f t="shared" si="57"/>
        <v>1348.0263817588511</v>
      </c>
      <c r="L318" s="7"/>
      <c r="M318" s="11">
        <f t="shared" si="58"/>
        <v>101386.88854362725</v>
      </c>
      <c r="N318" s="13">
        <f t="shared" si="59"/>
        <v>1758.4255606794416</v>
      </c>
      <c r="O318" s="12">
        <f t="shared" si="50"/>
        <v>808.47328689649794</v>
      </c>
      <c r="P318" s="20">
        <f t="shared" si="52"/>
        <v>949.95227378294362</v>
      </c>
    </row>
    <row r="319" spans="1:16" ht="20.149999999999999" customHeight="1" x14ac:dyDescent="0.35">
      <c r="A319" s="9">
        <v>309</v>
      </c>
      <c r="B319" s="10">
        <v>48953</v>
      </c>
      <c r="C319" s="11">
        <f t="shared" si="53"/>
        <v>106666.66666666837</v>
      </c>
      <c r="D319" s="11">
        <f t="shared" si="48"/>
        <v>850.57497908308176</v>
      </c>
      <c r="E319" s="20">
        <f t="shared" si="54"/>
        <v>952.38095238095241</v>
      </c>
      <c r="F319" s="13">
        <f t="shared" si="51"/>
        <v>1802.9559314640342</v>
      </c>
      <c r="G319" s="7"/>
      <c r="H319" s="11">
        <f t="shared" si="55"/>
        <v>244361.05215038819</v>
      </c>
      <c r="I319" s="20">
        <f t="shared" si="56"/>
        <v>3307.3450786307349</v>
      </c>
      <c r="J319" s="12">
        <f t="shared" si="49"/>
        <v>1948.5693452018716</v>
      </c>
      <c r="K319" s="13">
        <f t="shared" si="57"/>
        <v>1358.7757334288633</v>
      </c>
      <c r="L319" s="7"/>
      <c r="M319" s="11">
        <f t="shared" si="58"/>
        <v>100436.93626984431</v>
      </c>
      <c r="N319" s="13">
        <f t="shared" si="59"/>
        <v>1758.4255606794416</v>
      </c>
      <c r="O319" s="12">
        <f t="shared" si="50"/>
        <v>800.89823406459641</v>
      </c>
      <c r="P319" s="20">
        <f t="shared" si="52"/>
        <v>957.52732661484515</v>
      </c>
    </row>
    <row r="320" spans="1:16" ht="20.149999999999999" customHeight="1" x14ac:dyDescent="0.35">
      <c r="A320" s="9">
        <v>310</v>
      </c>
      <c r="B320" s="10">
        <v>48954</v>
      </c>
      <c r="C320" s="11">
        <f t="shared" si="53"/>
        <v>105714.28571428743</v>
      </c>
      <c r="D320" s="11">
        <f t="shared" si="48"/>
        <v>842.98055962698299</v>
      </c>
      <c r="E320" s="20">
        <f t="shared" si="54"/>
        <v>952.38095238095241</v>
      </c>
      <c r="F320" s="13">
        <f t="shared" si="51"/>
        <v>1795.3615120079353</v>
      </c>
      <c r="G320" s="7"/>
      <c r="H320" s="11">
        <f t="shared" si="55"/>
        <v>243002.27641695933</v>
      </c>
      <c r="I320" s="20">
        <f t="shared" si="56"/>
        <v>3307.3450786307349</v>
      </c>
      <c r="J320" s="12">
        <f t="shared" si="49"/>
        <v>1937.7342766921231</v>
      </c>
      <c r="K320" s="13">
        <f t="shared" si="57"/>
        <v>1369.6108019386118</v>
      </c>
      <c r="L320" s="7"/>
      <c r="M320" s="11">
        <f t="shared" si="58"/>
        <v>99479.408943229471</v>
      </c>
      <c r="N320" s="13">
        <f t="shared" si="59"/>
        <v>1758.4255606794416</v>
      </c>
      <c r="O320" s="12">
        <f t="shared" si="50"/>
        <v>793.26277669765682</v>
      </c>
      <c r="P320" s="20">
        <f t="shared" si="52"/>
        <v>965.16278398178474</v>
      </c>
    </row>
    <row r="321" spans="1:16" ht="20.149999999999999" customHeight="1" x14ac:dyDescent="0.35">
      <c r="A321" s="9">
        <v>311</v>
      </c>
      <c r="B321" s="10">
        <v>48955</v>
      </c>
      <c r="C321" s="11">
        <f t="shared" si="53"/>
        <v>104761.90476190648</v>
      </c>
      <c r="D321" s="11">
        <f t="shared" si="48"/>
        <v>835.38614017088423</v>
      </c>
      <c r="E321" s="20">
        <f t="shared" si="54"/>
        <v>952.38095238095241</v>
      </c>
      <c r="F321" s="13">
        <f t="shared" si="51"/>
        <v>1787.7670925518366</v>
      </c>
      <c r="G321" s="7"/>
      <c r="H321" s="11">
        <f t="shared" si="55"/>
        <v>241632.66561502073</v>
      </c>
      <c r="I321" s="20">
        <f t="shared" si="56"/>
        <v>3307.3450786307349</v>
      </c>
      <c r="J321" s="12">
        <f t="shared" si="49"/>
        <v>1926.8128078245213</v>
      </c>
      <c r="K321" s="13">
        <f t="shared" si="57"/>
        <v>1380.5322708062135</v>
      </c>
      <c r="L321" s="7"/>
      <c r="M321" s="11">
        <f t="shared" si="58"/>
        <v>98514.24615924769</v>
      </c>
      <c r="N321" s="13">
        <f t="shared" si="59"/>
        <v>1758.4255606794416</v>
      </c>
      <c r="O321" s="12">
        <f t="shared" si="50"/>
        <v>785.56643312143444</v>
      </c>
      <c r="P321" s="20">
        <f t="shared" si="52"/>
        <v>972.85912755800712</v>
      </c>
    </row>
    <row r="322" spans="1:16" ht="20.149999999999999" customHeight="1" x14ac:dyDescent="0.35">
      <c r="A322" s="9">
        <v>312</v>
      </c>
      <c r="B322" s="10">
        <v>48956</v>
      </c>
      <c r="C322" s="11">
        <f t="shared" si="53"/>
        <v>103809.52380952553</v>
      </c>
      <c r="D322" s="11">
        <f t="shared" si="48"/>
        <v>827.79172071478547</v>
      </c>
      <c r="E322" s="20">
        <f t="shared" si="54"/>
        <v>952.38095238095241</v>
      </c>
      <c r="F322" s="13">
        <f t="shared" si="51"/>
        <v>1780.172673095738</v>
      </c>
      <c r="G322" s="7"/>
      <c r="H322" s="11">
        <f t="shared" si="55"/>
        <v>240252.13334421453</v>
      </c>
      <c r="I322" s="20">
        <f t="shared" si="56"/>
        <v>3307.3450786307349</v>
      </c>
      <c r="J322" s="12">
        <f t="shared" si="49"/>
        <v>1915.8042496304793</v>
      </c>
      <c r="K322" s="13">
        <f t="shared" si="57"/>
        <v>1391.5408290002556</v>
      </c>
      <c r="L322" s="7"/>
      <c r="M322" s="11">
        <f t="shared" si="58"/>
        <v>97541.387031689679</v>
      </c>
      <c r="N322" s="13">
        <f t="shared" si="59"/>
        <v>1758.4255606794416</v>
      </c>
      <c r="O322" s="12">
        <f t="shared" si="50"/>
        <v>777.80871782074598</v>
      </c>
      <c r="P322" s="20">
        <f t="shared" si="52"/>
        <v>980.61684285869558</v>
      </c>
    </row>
    <row r="323" spans="1:16" ht="20.149999999999999" customHeight="1" x14ac:dyDescent="0.35">
      <c r="A323" s="9">
        <v>313</v>
      </c>
      <c r="B323" s="10">
        <v>48957</v>
      </c>
      <c r="C323" s="11">
        <f t="shared" si="53"/>
        <v>102857.14285714459</v>
      </c>
      <c r="D323" s="11">
        <f t="shared" si="48"/>
        <v>820.19730125868671</v>
      </c>
      <c r="E323" s="20">
        <f t="shared" si="54"/>
        <v>952.38095238095241</v>
      </c>
      <c r="F323" s="13">
        <f t="shared" si="51"/>
        <v>1772.5782536396391</v>
      </c>
      <c r="G323" s="7"/>
      <c r="H323" s="11">
        <f t="shared" si="55"/>
        <v>238860.59251521426</v>
      </c>
      <c r="I323" s="20">
        <f t="shared" si="56"/>
        <v>3307.3450786307349</v>
      </c>
      <c r="J323" s="12">
        <f t="shared" si="49"/>
        <v>1904.7079076474779</v>
      </c>
      <c r="K323" s="13">
        <f t="shared" si="57"/>
        <v>1402.637170983257</v>
      </c>
      <c r="L323" s="7"/>
      <c r="M323" s="11">
        <f t="shared" si="58"/>
        <v>96560.770188830982</v>
      </c>
      <c r="N323" s="13">
        <f>M323*($C$7+((1/($C$5*12-A322))))</f>
        <v>1664.0703468609811</v>
      </c>
      <c r="O323" s="12">
        <f t="shared" si="50"/>
        <v>769.98914140884256</v>
      </c>
      <c r="P323" s="20">
        <f t="shared" si="52"/>
        <v>894.08120545213853</v>
      </c>
    </row>
    <row r="324" spans="1:16" ht="20.149999999999999" customHeight="1" x14ac:dyDescent="0.35">
      <c r="A324" s="9">
        <v>314</v>
      </c>
      <c r="B324" s="10">
        <v>48958</v>
      </c>
      <c r="C324" s="11">
        <f t="shared" si="53"/>
        <v>101904.76190476364</v>
      </c>
      <c r="D324" s="11">
        <f t="shared" si="48"/>
        <v>812.60288180258794</v>
      </c>
      <c r="E324" s="20">
        <f t="shared" si="54"/>
        <v>952.38095238095241</v>
      </c>
      <c r="F324" s="13">
        <f t="shared" si="51"/>
        <v>1764.9838341835402</v>
      </c>
      <c r="G324" s="7"/>
      <c r="H324" s="11">
        <f t="shared" si="55"/>
        <v>237457.95534423101</v>
      </c>
      <c r="I324" s="20">
        <f t="shared" si="56"/>
        <v>3307.3450786307349</v>
      </c>
      <c r="J324" s="12">
        <f t="shared" si="49"/>
        <v>1893.5230818752573</v>
      </c>
      <c r="K324" s="13">
        <f t="shared" si="57"/>
        <v>1413.8219967554776</v>
      </c>
      <c r="L324" s="7"/>
      <c r="M324" s="11">
        <f t="shared" si="58"/>
        <v>95666.688983378845</v>
      </c>
      <c r="N324" s="13">
        <f t="shared" si="59"/>
        <v>1664.0703468609811</v>
      </c>
      <c r="O324" s="12">
        <f t="shared" si="50"/>
        <v>762.8596123217236</v>
      </c>
      <c r="P324" s="20">
        <f t="shared" si="52"/>
        <v>901.21073453925749</v>
      </c>
    </row>
    <row r="325" spans="1:16" ht="20.149999999999999" customHeight="1" x14ac:dyDescent="0.35">
      <c r="A325" s="9">
        <v>315</v>
      </c>
      <c r="B325" s="10">
        <v>48959</v>
      </c>
      <c r="C325" s="11">
        <f t="shared" si="53"/>
        <v>100952.38095238269</v>
      </c>
      <c r="D325" s="11">
        <f t="shared" si="48"/>
        <v>805.00846234648918</v>
      </c>
      <c r="E325" s="20">
        <f t="shared" si="54"/>
        <v>952.38095238095241</v>
      </c>
      <c r="F325" s="13">
        <f t="shared" si="51"/>
        <v>1757.3894147274416</v>
      </c>
      <c r="G325" s="7"/>
      <c r="H325" s="11">
        <f t="shared" si="55"/>
        <v>236044.13334747552</v>
      </c>
      <c r="I325" s="20">
        <f t="shared" si="56"/>
        <v>3307.3450786307349</v>
      </c>
      <c r="J325" s="12">
        <f t="shared" si="49"/>
        <v>1882.2490667316558</v>
      </c>
      <c r="K325" s="13">
        <f t="shared" si="57"/>
        <v>1425.096011899079</v>
      </c>
      <c r="L325" s="7"/>
      <c r="M325" s="11">
        <f t="shared" si="58"/>
        <v>94765.478248839587</v>
      </c>
      <c r="N325" s="13">
        <f t="shared" si="59"/>
        <v>1664.0703468609811</v>
      </c>
      <c r="O325" s="12">
        <f t="shared" si="50"/>
        <v>755.6732313684721</v>
      </c>
      <c r="P325" s="20">
        <f t="shared" si="52"/>
        <v>908.39711549250899</v>
      </c>
    </row>
    <row r="326" spans="1:16" ht="20.149999999999999" customHeight="1" x14ac:dyDescent="0.35">
      <c r="A326" s="9">
        <v>316</v>
      </c>
      <c r="B326" s="10">
        <v>48960</v>
      </c>
      <c r="C326" s="11">
        <f t="shared" si="53"/>
        <v>100000.00000000175</v>
      </c>
      <c r="D326" s="11">
        <f t="shared" si="48"/>
        <v>797.41404289039031</v>
      </c>
      <c r="E326" s="20">
        <f t="shared" si="54"/>
        <v>952.38095238095241</v>
      </c>
      <c r="F326" s="13">
        <f t="shared" si="51"/>
        <v>1749.7949952713427</v>
      </c>
      <c r="G326" s="7"/>
      <c r="H326" s="11">
        <f t="shared" si="55"/>
        <v>234619.03733557643</v>
      </c>
      <c r="I326" s="20">
        <f t="shared" si="56"/>
        <v>3307.3450786307349</v>
      </c>
      <c r="J326" s="12">
        <f t="shared" si="49"/>
        <v>1870.8851510081017</v>
      </c>
      <c r="K326" s="13">
        <f t="shared" si="57"/>
        <v>1436.4599276226331</v>
      </c>
      <c r="L326" s="7"/>
      <c r="M326" s="11">
        <f t="shared" si="58"/>
        <v>93857.081133347077</v>
      </c>
      <c r="N326" s="13">
        <f t="shared" si="59"/>
        <v>1664.0703468609811</v>
      </c>
      <c r="O326" s="12">
        <f t="shared" si="50"/>
        <v>748.42954520432363</v>
      </c>
      <c r="P326" s="20">
        <f t="shared" si="52"/>
        <v>915.64080165665746</v>
      </c>
    </row>
    <row r="327" spans="1:16" ht="20.149999999999999" customHeight="1" x14ac:dyDescent="0.35">
      <c r="A327" s="9">
        <v>317</v>
      </c>
      <c r="B327" s="10">
        <v>48961</v>
      </c>
      <c r="C327" s="11">
        <f t="shared" si="53"/>
        <v>99047.619047620799</v>
      </c>
      <c r="D327" s="11">
        <f t="shared" si="48"/>
        <v>789.81962343429154</v>
      </c>
      <c r="E327" s="20">
        <f t="shared" si="54"/>
        <v>952.38095238095241</v>
      </c>
      <c r="F327" s="13">
        <f t="shared" si="51"/>
        <v>1742.2005758152441</v>
      </c>
      <c r="G327" s="7"/>
      <c r="H327" s="11">
        <f t="shared" si="55"/>
        <v>233182.5774079538</v>
      </c>
      <c r="I327" s="20">
        <f t="shared" si="56"/>
        <v>3307.3450786307349</v>
      </c>
      <c r="J327" s="12">
        <f t="shared" si="49"/>
        <v>1859.4306178247459</v>
      </c>
      <c r="K327" s="13">
        <f t="shared" si="57"/>
        <v>1447.9144608059889</v>
      </c>
      <c r="L327" s="7"/>
      <c r="M327" s="11">
        <f t="shared" si="58"/>
        <v>92941.440331690421</v>
      </c>
      <c r="N327" s="13">
        <f t="shared" si="59"/>
        <v>1664.0703468609811</v>
      </c>
      <c r="O327" s="12">
        <f t="shared" si="50"/>
        <v>741.12809686947946</v>
      </c>
      <c r="P327" s="20">
        <f t="shared" si="52"/>
        <v>922.94224999150163</v>
      </c>
    </row>
    <row r="328" spans="1:16" ht="20.149999999999999" customHeight="1" x14ac:dyDescent="0.35">
      <c r="A328" s="9">
        <v>318</v>
      </c>
      <c r="B328" s="10">
        <v>48962</v>
      </c>
      <c r="C328" s="11">
        <f t="shared" si="53"/>
        <v>98095.238095239853</v>
      </c>
      <c r="D328" s="11">
        <f t="shared" si="48"/>
        <v>782.22520397819278</v>
      </c>
      <c r="E328" s="20">
        <f t="shared" si="54"/>
        <v>952.38095238095241</v>
      </c>
      <c r="F328" s="13">
        <f t="shared" si="51"/>
        <v>1734.6061563591452</v>
      </c>
      <c r="G328" s="7"/>
      <c r="H328" s="11">
        <f t="shared" si="55"/>
        <v>231734.66294714779</v>
      </c>
      <c r="I328" s="20">
        <f t="shared" si="56"/>
        <v>3307.3450786307349</v>
      </c>
      <c r="J328" s="12">
        <f t="shared" si="49"/>
        <v>1847.8847445852384</v>
      </c>
      <c r="K328" s="13">
        <f t="shared" si="57"/>
        <v>1459.4603340454964</v>
      </c>
      <c r="L328" s="7"/>
      <c r="M328" s="11">
        <f t="shared" si="58"/>
        <v>92018.498081698926</v>
      </c>
      <c r="N328" s="13">
        <f t="shared" si="59"/>
        <v>1664.0703468609811</v>
      </c>
      <c r="O328" s="12">
        <f t="shared" si="50"/>
        <v>733.76842576027889</v>
      </c>
      <c r="P328" s="20">
        <f t="shared" si="52"/>
        <v>930.3019211007022</v>
      </c>
    </row>
    <row r="329" spans="1:16" ht="20.149999999999999" customHeight="1" x14ac:dyDescent="0.35">
      <c r="A329" s="9">
        <v>319</v>
      </c>
      <c r="B329" s="10">
        <v>48963</v>
      </c>
      <c r="C329" s="11">
        <f t="shared" si="53"/>
        <v>97142.857142858906</v>
      </c>
      <c r="D329" s="11">
        <f t="shared" si="48"/>
        <v>774.63078452209402</v>
      </c>
      <c r="E329" s="20">
        <f t="shared" si="54"/>
        <v>952.38095238095241</v>
      </c>
      <c r="F329" s="13">
        <f t="shared" si="51"/>
        <v>1727.0117369030463</v>
      </c>
      <c r="G329" s="7"/>
      <c r="H329" s="11">
        <f t="shared" si="55"/>
        <v>230275.2026131023</v>
      </c>
      <c r="I329" s="20">
        <f t="shared" si="56"/>
        <v>3307.3450786307349</v>
      </c>
      <c r="J329" s="12">
        <f t="shared" si="49"/>
        <v>1836.2468029311449</v>
      </c>
      <c r="K329" s="13">
        <f t="shared" si="57"/>
        <v>1471.09827569959</v>
      </c>
      <c r="L329" s="7"/>
      <c r="M329" s="11">
        <f t="shared" si="58"/>
        <v>91088.196160598221</v>
      </c>
      <c r="N329" s="13">
        <f t="shared" si="59"/>
        <v>1664.0703468609811</v>
      </c>
      <c r="O329" s="12">
        <f t="shared" si="50"/>
        <v>726.35006760014289</v>
      </c>
      <c r="P329" s="20">
        <f t="shared" si="52"/>
        <v>937.7202792608382</v>
      </c>
    </row>
    <row r="330" spans="1:16" ht="20.149999999999999" customHeight="1" x14ac:dyDescent="0.35">
      <c r="A330" s="9">
        <v>320</v>
      </c>
      <c r="B330" s="10">
        <v>48964</v>
      </c>
      <c r="C330" s="11">
        <f t="shared" si="53"/>
        <v>96190.476190477959</v>
      </c>
      <c r="D330" s="11">
        <f t="shared" si="48"/>
        <v>767.03636506599526</v>
      </c>
      <c r="E330" s="20">
        <f t="shared" si="54"/>
        <v>952.38095238095241</v>
      </c>
      <c r="F330" s="13">
        <f t="shared" si="51"/>
        <v>1719.4173174469477</v>
      </c>
      <c r="G330" s="7"/>
      <c r="H330" s="11">
        <f t="shared" si="55"/>
        <v>228804.10433740271</v>
      </c>
      <c r="I330" s="20">
        <f t="shared" si="56"/>
        <v>3307.3450786307349</v>
      </c>
      <c r="J330" s="12">
        <f t="shared" si="49"/>
        <v>1824.516058695998</v>
      </c>
      <c r="K330" s="13">
        <f t="shared" si="57"/>
        <v>1482.8290199347368</v>
      </c>
      <c r="L330" s="7"/>
      <c r="M330" s="11">
        <f t="shared" si="58"/>
        <v>90150.475881337377</v>
      </c>
      <c r="N330" s="13">
        <f t="shared" si="59"/>
        <v>1664.0703468609811</v>
      </c>
      <c r="O330" s="12">
        <f t="shared" si="50"/>
        <v>718.87255441028606</v>
      </c>
      <c r="P330" s="20">
        <f t="shared" si="52"/>
        <v>945.19779245069503</v>
      </c>
    </row>
    <row r="331" spans="1:16" ht="20.149999999999999" customHeight="1" x14ac:dyDescent="0.35">
      <c r="A331" s="9">
        <v>321</v>
      </c>
      <c r="B331" s="10">
        <v>48965</v>
      </c>
      <c r="C331" s="11">
        <f t="shared" si="53"/>
        <v>95238.095238097012</v>
      </c>
      <c r="D331" s="11">
        <f t="shared" ref="D331:D394" si="60">+C331*$C$7</f>
        <v>759.44194560989649</v>
      </c>
      <c r="E331" s="20">
        <f t="shared" si="54"/>
        <v>952.38095238095241</v>
      </c>
      <c r="F331" s="13">
        <f t="shared" si="51"/>
        <v>1711.822897990849</v>
      </c>
      <c r="G331" s="7"/>
      <c r="H331" s="11">
        <f t="shared" si="55"/>
        <v>227321.27531746798</v>
      </c>
      <c r="I331" s="20">
        <f t="shared" si="56"/>
        <v>3307.3450786307349</v>
      </c>
      <c r="J331" s="12">
        <f t="shared" ref="J331:J394" si="61">+H331*$C$7</f>
        <v>1812.6917718589848</v>
      </c>
      <c r="K331" s="13">
        <f t="shared" si="57"/>
        <v>1494.6533067717501</v>
      </c>
      <c r="L331" s="7"/>
      <c r="M331" s="11">
        <f t="shared" si="58"/>
        <v>89205.278088886684</v>
      </c>
      <c r="N331" s="13">
        <f t="shared" si="59"/>
        <v>1664.0703468609811</v>
      </c>
      <c r="O331" s="12">
        <f t="shared" ref="O331:O394" si="62">+M331*$C$7</f>
        <v>711.33541448019446</v>
      </c>
      <c r="P331" s="20">
        <f t="shared" si="52"/>
        <v>952.73493238078663</v>
      </c>
    </row>
    <row r="332" spans="1:16" ht="20.149999999999999" customHeight="1" x14ac:dyDescent="0.35">
      <c r="A332" s="9">
        <v>322</v>
      </c>
      <c r="B332" s="10">
        <v>48966</v>
      </c>
      <c r="C332" s="11">
        <f t="shared" si="53"/>
        <v>94285.714285716065</v>
      </c>
      <c r="D332" s="11">
        <f t="shared" si="60"/>
        <v>751.84752615379773</v>
      </c>
      <c r="E332" s="20">
        <f t="shared" si="54"/>
        <v>952.38095238095241</v>
      </c>
      <c r="F332" s="13">
        <f t="shared" ref="F332:F395" si="63">+D332+E332</f>
        <v>1704.2284785347501</v>
      </c>
      <c r="G332" s="7"/>
      <c r="H332" s="11">
        <f t="shared" si="55"/>
        <v>225826.62201069624</v>
      </c>
      <c r="I332" s="20">
        <f t="shared" si="56"/>
        <v>3307.3450786307349</v>
      </c>
      <c r="J332" s="12">
        <f t="shared" si="61"/>
        <v>1800.7731964982615</v>
      </c>
      <c r="K332" s="13">
        <f t="shared" si="57"/>
        <v>1506.5718821324733</v>
      </c>
      <c r="L332" s="7"/>
      <c r="M332" s="11">
        <f t="shared" si="58"/>
        <v>88252.543156505897</v>
      </c>
      <c r="N332" s="13">
        <f t="shared" si="59"/>
        <v>1664.0703468609811</v>
      </c>
      <c r="O332" s="12">
        <f t="shared" si="62"/>
        <v>703.73817233786792</v>
      </c>
      <c r="P332" s="20">
        <f t="shared" ref="P332:P395" si="64">+N332-O332</f>
        <v>960.33217452311317</v>
      </c>
    </row>
    <row r="333" spans="1:16" ht="20.149999999999999" customHeight="1" x14ac:dyDescent="0.35">
      <c r="A333" s="9">
        <v>323</v>
      </c>
      <c r="B333" s="10">
        <v>48967</v>
      </c>
      <c r="C333" s="11">
        <f t="shared" ref="C333:C396" si="65">IF(C332-E332&lt;=0,0,(C332-E332))</f>
        <v>93333.333333335118</v>
      </c>
      <c r="D333" s="11">
        <f t="shared" si="60"/>
        <v>744.25310669769885</v>
      </c>
      <c r="E333" s="20">
        <f t="shared" ref="E333:E396" si="66">IF(D333=0,0,E332)</f>
        <v>952.38095238095241</v>
      </c>
      <c r="F333" s="13">
        <f t="shared" si="63"/>
        <v>1696.6340590786513</v>
      </c>
      <c r="G333" s="7"/>
      <c r="H333" s="11">
        <f t="shared" ref="H333:H396" si="67">IF(TRUNC(H332-K332)&lt;=0,0,(H332-K332))</f>
        <v>224320.05012856377</v>
      </c>
      <c r="I333" s="20">
        <f t="shared" ref="I333:I396" si="68">IF(H333&lt;=0,0,I332)</f>
        <v>3307.3450786307349</v>
      </c>
      <c r="J333" s="12">
        <f t="shared" si="61"/>
        <v>1788.7595807438995</v>
      </c>
      <c r="K333" s="13">
        <f t="shared" ref="K333:K396" si="69">+I333-J333</f>
        <v>1518.5854978868354</v>
      </c>
      <c r="L333" s="7"/>
      <c r="M333" s="11">
        <f t="shared" ref="M333:M396" si="70">IF(M332-P332&lt;=0,0,(M332-P332))</f>
        <v>87292.210981982789</v>
      </c>
      <c r="N333" s="13">
        <f t="shared" ref="N333:N396" si="71">IF(M333&lt;=0,0,N332)</f>
        <v>1664.0703468609811</v>
      </c>
      <c r="O333" s="12">
        <f t="shared" si="62"/>
        <v>696.08034871982613</v>
      </c>
      <c r="P333" s="20">
        <f t="shared" si="64"/>
        <v>967.98999814115496</v>
      </c>
    </row>
    <row r="334" spans="1:16" ht="20.149999999999999" customHeight="1" x14ac:dyDescent="0.35">
      <c r="A334" s="9">
        <v>324</v>
      </c>
      <c r="B334" s="10">
        <v>48968</v>
      </c>
      <c r="C334" s="11">
        <f t="shared" si="65"/>
        <v>92380.952380954172</v>
      </c>
      <c r="D334" s="11">
        <f t="shared" si="60"/>
        <v>736.65868724160009</v>
      </c>
      <c r="E334" s="20">
        <f t="shared" si="66"/>
        <v>952.38095238095241</v>
      </c>
      <c r="F334" s="13">
        <f t="shared" si="63"/>
        <v>1689.0396396225524</v>
      </c>
      <c r="G334" s="7"/>
      <c r="H334" s="11">
        <f t="shared" si="67"/>
        <v>222801.46463067693</v>
      </c>
      <c r="I334" s="20">
        <f t="shared" si="68"/>
        <v>3307.3450786307349</v>
      </c>
      <c r="J334" s="12">
        <f t="shared" si="61"/>
        <v>1776.6501667304531</v>
      </c>
      <c r="K334" s="13">
        <f t="shared" si="69"/>
        <v>1530.6949119002818</v>
      </c>
      <c r="L334" s="7"/>
      <c r="M334" s="11">
        <f t="shared" si="70"/>
        <v>86324.220983841631</v>
      </c>
      <c r="N334" s="13">
        <f t="shared" si="71"/>
        <v>1664.0703468609811</v>
      </c>
      <c r="O334" s="12">
        <f t="shared" si="62"/>
        <v>688.36146054087419</v>
      </c>
      <c r="P334" s="20">
        <f t="shared" si="64"/>
        <v>975.7088863201069</v>
      </c>
    </row>
    <row r="335" spans="1:16" ht="20.149999999999999" customHeight="1" x14ac:dyDescent="0.35">
      <c r="A335" s="9">
        <v>325</v>
      </c>
      <c r="B335" s="10">
        <v>48969</v>
      </c>
      <c r="C335" s="11">
        <f t="shared" si="65"/>
        <v>91428.571428573225</v>
      </c>
      <c r="D335" s="11">
        <f t="shared" si="60"/>
        <v>729.06426778550133</v>
      </c>
      <c r="E335" s="20">
        <f t="shared" si="66"/>
        <v>952.38095238095241</v>
      </c>
      <c r="F335" s="13">
        <f t="shared" si="63"/>
        <v>1681.4452201664537</v>
      </c>
      <c r="G335" s="7"/>
      <c r="H335" s="11">
        <f t="shared" si="67"/>
        <v>221270.76971877666</v>
      </c>
      <c r="I335" s="20">
        <f t="shared" si="68"/>
        <v>3307.3450786307349</v>
      </c>
      <c r="J335" s="12">
        <f t="shared" si="61"/>
        <v>1764.4441905491517</v>
      </c>
      <c r="K335" s="13">
        <f t="shared" si="69"/>
        <v>1542.9008880815832</v>
      </c>
      <c r="L335" s="7"/>
      <c r="M335" s="11">
        <f t="shared" si="70"/>
        <v>85348.512097521525</v>
      </c>
      <c r="N335" s="13">
        <f>M335*($C$7+((1/($C$5*12-A334))))</f>
        <v>1569.6280218794775</v>
      </c>
      <c r="O335" s="12">
        <f t="shared" si="62"/>
        <v>680.5810208636284</v>
      </c>
      <c r="P335" s="20">
        <f t="shared" si="64"/>
        <v>889.0470010158491</v>
      </c>
    </row>
    <row r="336" spans="1:16" ht="20.149999999999999" customHeight="1" x14ac:dyDescent="0.35">
      <c r="A336" s="9">
        <v>326</v>
      </c>
      <c r="B336" s="10">
        <v>48970</v>
      </c>
      <c r="C336" s="11">
        <f t="shared" si="65"/>
        <v>90476.190476192278</v>
      </c>
      <c r="D336" s="11">
        <f t="shared" si="60"/>
        <v>721.46984832940257</v>
      </c>
      <c r="E336" s="20">
        <f t="shared" si="66"/>
        <v>952.38095238095241</v>
      </c>
      <c r="F336" s="13">
        <f t="shared" si="63"/>
        <v>1673.8508007103551</v>
      </c>
      <c r="G336" s="7"/>
      <c r="H336" s="11">
        <f t="shared" si="67"/>
        <v>219727.86883069508</v>
      </c>
      <c r="I336" s="20">
        <f t="shared" si="68"/>
        <v>3307.3450786307349</v>
      </c>
      <c r="J336" s="12">
        <f t="shared" si="61"/>
        <v>1752.1408821997088</v>
      </c>
      <c r="K336" s="13">
        <f t="shared" si="69"/>
        <v>1555.204196431026</v>
      </c>
      <c r="L336" s="7"/>
      <c r="M336" s="11">
        <f t="shared" si="70"/>
        <v>84459.465096505679</v>
      </c>
      <c r="N336" s="13">
        <f t="shared" si="71"/>
        <v>1569.6280218794775</v>
      </c>
      <c r="O336" s="12">
        <f t="shared" si="62"/>
        <v>673.49163522963227</v>
      </c>
      <c r="P336" s="20">
        <f t="shared" si="64"/>
        <v>896.13638664984524</v>
      </c>
    </row>
    <row r="337" spans="1:16" ht="20.149999999999999" customHeight="1" x14ac:dyDescent="0.35">
      <c r="A337" s="9">
        <v>327</v>
      </c>
      <c r="B337" s="10">
        <v>48971</v>
      </c>
      <c r="C337" s="11">
        <f t="shared" si="65"/>
        <v>89523.809523811331</v>
      </c>
      <c r="D337" s="11">
        <f t="shared" si="60"/>
        <v>713.8754288733038</v>
      </c>
      <c r="E337" s="20">
        <f t="shared" si="66"/>
        <v>952.38095238095241</v>
      </c>
      <c r="F337" s="13">
        <f t="shared" si="63"/>
        <v>1666.2563812542562</v>
      </c>
      <c r="G337" s="7"/>
      <c r="H337" s="11">
        <f t="shared" si="67"/>
        <v>218172.66463426405</v>
      </c>
      <c r="I337" s="20">
        <f t="shared" si="68"/>
        <v>3307.3450786307349</v>
      </c>
      <c r="J337" s="12">
        <f t="shared" si="61"/>
        <v>1739.7394655417474</v>
      </c>
      <c r="K337" s="13">
        <f t="shared" si="69"/>
        <v>1567.6056130889874</v>
      </c>
      <c r="L337" s="7"/>
      <c r="M337" s="11">
        <f t="shared" si="70"/>
        <v>83563.328709855836</v>
      </c>
      <c r="N337" s="13">
        <f t="shared" si="71"/>
        <v>1569.6280218794775</v>
      </c>
      <c r="O337" s="12">
        <f t="shared" si="62"/>
        <v>666.34571783903607</v>
      </c>
      <c r="P337" s="20">
        <f t="shared" si="64"/>
        <v>903.28230404044143</v>
      </c>
    </row>
    <row r="338" spans="1:16" ht="20.149999999999999" customHeight="1" x14ac:dyDescent="0.35">
      <c r="A338" s="9">
        <v>328</v>
      </c>
      <c r="B338" s="10">
        <v>48972</v>
      </c>
      <c r="C338" s="11">
        <f t="shared" si="65"/>
        <v>88571.428571430384</v>
      </c>
      <c r="D338" s="11">
        <f t="shared" si="60"/>
        <v>706.28100941720504</v>
      </c>
      <c r="E338" s="20">
        <f t="shared" si="66"/>
        <v>952.38095238095241</v>
      </c>
      <c r="F338" s="13">
        <f t="shared" si="63"/>
        <v>1658.6619617981573</v>
      </c>
      <c r="G338" s="7"/>
      <c r="H338" s="11">
        <f t="shared" si="67"/>
        <v>216605.05902117505</v>
      </c>
      <c r="I338" s="20">
        <f t="shared" si="68"/>
        <v>3307.3450786307349</v>
      </c>
      <c r="J338" s="12">
        <f t="shared" si="61"/>
        <v>1727.2391582458381</v>
      </c>
      <c r="K338" s="13">
        <f t="shared" si="69"/>
        <v>1580.1059203848968</v>
      </c>
      <c r="L338" s="7"/>
      <c r="M338" s="11">
        <f t="shared" si="70"/>
        <v>82660.046405815388</v>
      </c>
      <c r="N338" s="13">
        <f t="shared" si="71"/>
        <v>1569.6280218794775</v>
      </c>
      <c r="O338" s="12">
        <f t="shared" si="62"/>
        <v>659.14281789967379</v>
      </c>
      <c r="P338" s="20">
        <f t="shared" si="64"/>
        <v>910.48520397980371</v>
      </c>
    </row>
    <row r="339" spans="1:16" ht="20.149999999999999" customHeight="1" x14ac:dyDescent="0.35">
      <c r="A339" s="9">
        <v>329</v>
      </c>
      <c r="B339" s="10">
        <v>48973</v>
      </c>
      <c r="C339" s="11">
        <f t="shared" si="65"/>
        <v>87619.047619049437</v>
      </c>
      <c r="D339" s="11">
        <f t="shared" si="60"/>
        <v>698.68658996110628</v>
      </c>
      <c r="E339" s="20">
        <f t="shared" si="66"/>
        <v>952.38095238095241</v>
      </c>
      <c r="F339" s="13">
        <f t="shared" si="63"/>
        <v>1651.0675423420587</v>
      </c>
      <c r="G339" s="7"/>
      <c r="H339" s="11">
        <f t="shared" si="67"/>
        <v>215024.95310079015</v>
      </c>
      <c r="I339" s="20">
        <f t="shared" si="68"/>
        <v>3307.3450786307349</v>
      </c>
      <c r="J339" s="12">
        <f t="shared" si="61"/>
        <v>1714.6391717441466</v>
      </c>
      <c r="K339" s="13">
        <f t="shared" si="69"/>
        <v>1592.7059068865883</v>
      </c>
      <c r="L339" s="7"/>
      <c r="M339" s="11">
        <f t="shared" si="70"/>
        <v>81749.56120183559</v>
      </c>
      <c r="N339" s="13">
        <f t="shared" si="71"/>
        <v>1569.6280218794775</v>
      </c>
      <c r="O339" s="12">
        <f t="shared" si="62"/>
        <v>651.88248102469981</v>
      </c>
      <c r="P339" s="20">
        <f t="shared" si="64"/>
        <v>917.74554085477769</v>
      </c>
    </row>
    <row r="340" spans="1:16" ht="20.149999999999999" customHeight="1" x14ac:dyDescent="0.35">
      <c r="A340" s="9">
        <v>330</v>
      </c>
      <c r="B340" s="10">
        <v>48974</v>
      </c>
      <c r="C340" s="11">
        <f t="shared" si="65"/>
        <v>86666.666666668491</v>
      </c>
      <c r="D340" s="11">
        <f t="shared" si="60"/>
        <v>691.0921705050074</v>
      </c>
      <c r="E340" s="20">
        <f t="shared" si="66"/>
        <v>952.38095238095241</v>
      </c>
      <c r="F340" s="13">
        <f t="shared" si="63"/>
        <v>1643.4731228859598</v>
      </c>
      <c r="G340" s="7"/>
      <c r="H340" s="11">
        <f t="shared" si="67"/>
        <v>213432.24719390357</v>
      </c>
      <c r="I340" s="20">
        <f t="shared" si="68"/>
        <v>3307.3450786307349</v>
      </c>
      <c r="J340" s="12">
        <f t="shared" si="61"/>
        <v>1701.9387111806884</v>
      </c>
      <c r="K340" s="13">
        <f t="shared" si="69"/>
        <v>1605.4063674500464</v>
      </c>
      <c r="L340" s="7"/>
      <c r="M340" s="11">
        <f t="shared" si="70"/>
        <v>80831.815660980807</v>
      </c>
      <c r="N340" s="13">
        <f t="shared" si="71"/>
        <v>1569.6280218794775</v>
      </c>
      <c r="O340" s="12">
        <f t="shared" si="62"/>
        <v>644.56424920392351</v>
      </c>
      <c r="P340" s="20">
        <f t="shared" si="64"/>
        <v>925.06377267555399</v>
      </c>
    </row>
    <row r="341" spans="1:16" ht="20.149999999999999" customHeight="1" x14ac:dyDescent="0.35">
      <c r="A341" s="9">
        <v>331</v>
      </c>
      <c r="B341" s="10">
        <v>48975</v>
      </c>
      <c r="C341" s="11">
        <f t="shared" si="65"/>
        <v>85714.285714287544</v>
      </c>
      <c r="D341" s="11">
        <f t="shared" si="60"/>
        <v>683.49775104890864</v>
      </c>
      <c r="E341" s="20">
        <f t="shared" si="66"/>
        <v>952.38095238095241</v>
      </c>
      <c r="F341" s="13">
        <f t="shared" si="63"/>
        <v>1635.8787034298612</v>
      </c>
      <c r="G341" s="7"/>
      <c r="H341" s="11">
        <f t="shared" si="67"/>
        <v>211826.84082645352</v>
      </c>
      <c r="I341" s="20">
        <f t="shared" si="68"/>
        <v>3307.3450786307349</v>
      </c>
      <c r="J341" s="12">
        <f t="shared" si="61"/>
        <v>1689.1369753611855</v>
      </c>
      <c r="K341" s="13">
        <f t="shared" si="69"/>
        <v>1618.2081032695494</v>
      </c>
      <c r="L341" s="7"/>
      <c r="M341" s="11">
        <f t="shared" si="70"/>
        <v>79906.751888305254</v>
      </c>
      <c r="N341" s="13">
        <f t="shared" si="71"/>
        <v>1569.6280218794775</v>
      </c>
      <c r="O341" s="12">
        <f t="shared" si="62"/>
        <v>637.18766077491716</v>
      </c>
      <c r="P341" s="20">
        <f t="shared" si="64"/>
        <v>932.44036110456034</v>
      </c>
    </row>
    <row r="342" spans="1:16" ht="20.149999999999999" customHeight="1" x14ac:dyDescent="0.35">
      <c r="A342" s="9">
        <v>332</v>
      </c>
      <c r="B342" s="10">
        <v>48976</v>
      </c>
      <c r="C342" s="11">
        <f t="shared" si="65"/>
        <v>84761.904761906597</v>
      </c>
      <c r="D342" s="11">
        <f t="shared" si="60"/>
        <v>675.90333159280988</v>
      </c>
      <c r="E342" s="20">
        <f t="shared" si="66"/>
        <v>952.38095238095241</v>
      </c>
      <c r="F342" s="13">
        <f t="shared" si="63"/>
        <v>1628.2842839737623</v>
      </c>
      <c r="G342" s="7"/>
      <c r="H342" s="11">
        <f t="shared" si="67"/>
        <v>210208.63272318398</v>
      </c>
      <c r="I342" s="20">
        <f t="shared" si="68"/>
        <v>3307.3450786307349</v>
      </c>
      <c r="J342" s="12">
        <f t="shared" si="61"/>
        <v>1676.2331567025242</v>
      </c>
      <c r="K342" s="13">
        <f t="shared" si="69"/>
        <v>1631.1119219282107</v>
      </c>
      <c r="L342" s="7"/>
      <c r="M342" s="11">
        <f t="shared" si="70"/>
        <v>78974.311527200698</v>
      </c>
      <c r="N342" s="13">
        <f t="shared" si="71"/>
        <v>1569.6280218794775</v>
      </c>
      <c r="O342" s="12">
        <f t="shared" si="62"/>
        <v>629.7522503938917</v>
      </c>
      <c r="P342" s="20">
        <f t="shared" si="64"/>
        <v>939.8757714855858</v>
      </c>
    </row>
    <row r="343" spans="1:16" ht="20.149999999999999" customHeight="1" x14ac:dyDescent="0.35">
      <c r="A343" s="9">
        <v>333</v>
      </c>
      <c r="B343" s="10">
        <v>48977</v>
      </c>
      <c r="C343" s="11">
        <f t="shared" si="65"/>
        <v>83809.52380952565</v>
      </c>
      <c r="D343" s="11">
        <f t="shared" si="60"/>
        <v>668.30891213671111</v>
      </c>
      <c r="E343" s="20">
        <f t="shared" si="66"/>
        <v>952.38095238095241</v>
      </c>
      <c r="F343" s="13">
        <f t="shared" si="63"/>
        <v>1620.6898645176634</v>
      </c>
      <c r="G343" s="7"/>
      <c r="H343" s="11">
        <f t="shared" si="67"/>
        <v>208577.52080125577</v>
      </c>
      <c r="I343" s="20">
        <f t="shared" si="68"/>
        <v>3307.3450786307349</v>
      </c>
      <c r="J343" s="12">
        <f t="shared" si="61"/>
        <v>1663.2264411818096</v>
      </c>
      <c r="K343" s="13">
        <f t="shared" si="69"/>
        <v>1644.1186374489253</v>
      </c>
      <c r="L343" s="7"/>
      <c r="M343" s="11">
        <f t="shared" si="70"/>
        <v>78034.435755715109</v>
      </c>
      <c r="N343" s="13">
        <f t="shared" si="71"/>
        <v>1569.6280218794775</v>
      </c>
      <c r="O343" s="12">
        <f t="shared" si="62"/>
        <v>622.25754900634126</v>
      </c>
      <c r="P343" s="20">
        <f t="shared" si="64"/>
        <v>947.37047287313624</v>
      </c>
    </row>
    <row r="344" spans="1:16" ht="20.149999999999999" customHeight="1" x14ac:dyDescent="0.35">
      <c r="A344" s="9">
        <v>334</v>
      </c>
      <c r="B344" s="10">
        <v>48978</v>
      </c>
      <c r="C344" s="11">
        <f t="shared" si="65"/>
        <v>82857.142857144703</v>
      </c>
      <c r="D344" s="11">
        <f t="shared" si="60"/>
        <v>660.71449268061235</v>
      </c>
      <c r="E344" s="20">
        <f t="shared" si="66"/>
        <v>952.38095238095241</v>
      </c>
      <c r="F344" s="13">
        <f t="shared" si="63"/>
        <v>1613.0954450615648</v>
      </c>
      <c r="G344" s="7"/>
      <c r="H344" s="11">
        <f t="shared" si="67"/>
        <v>206933.40216380684</v>
      </c>
      <c r="I344" s="20">
        <f t="shared" si="68"/>
        <v>3307.3450786307349</v>
      </c>
      <c r="J344" s="12">
        <f t="shared" si="61"/>
        <v>1650.1160082850138</v>
      </c>
      <c r="K344" s="13">
        <f t="shared" si="69"/>
        <v>1657.2290703457211</v>
      </c>
      <c r="L344" s="7"/>
      <c r="M344" s="11">
        <f t="shared" si="70"/>
        <v>77087.06528284197</v>
      </c>
      <c r="N344" s="13">
        <f t="shared" si="71"/>
        <v>1569.6280218794775</v>
      </c>
      <c r="O344" s="12">
        <f t="shared" si="62"/>
        <v>614.70308381745394</v>
      </c>
      <c r="P344" s="20">
        <f t="shared" si="64"/>
        <v>954.92493806202356</v>
      </c>
    </row>
    <row r="345" spans="1:16" ht="20.149999999999999" customHeight="1" x14ac:dyDescent="0.35">
      <c r="A345" s="9">
        <v>335</v>
      </c>
      <c r="B345" s="10">
        <v>48979</v>
      </c>
      <c r="C345" s="11">
        <f t="shared" si="65"/>
        <v>81904.761904763756</v>
      </c>
      <c r="D345" s="11">
        <f t="shared" si="60"/>
        <v>653.12007322451359</v>
      </c>
      <c r="E345" s="20">
        <f t="shared" si="66"/>
        <v>952.38095238095241</v>
      </c>
      <c r="F345" s="13">
        <f t="shared" si="63"/>
        <v>1605.5010256054661</v>
      </c>
      <c r="G345" s="7"/>
      <c r="H345" s="11">
        <f t="shared" si="67"/>
        <v>205276.17309346111</v>
      </c>
      <c r="I345" s="20">
        <f t="shared" si="68"/>
        <v>3307.3450786307349</v>
      </c>
      <c r="J345" s="12">
        <f t="shared" si="61"/>
        <v>1636.9010309552154</v>
      </c>
      <c r="K345" s="13">
        <f t="shared" si="69"/>
        <v>1670.4440476755194</v>
      </c>
      <c r="L345" s="7"/>
      <c r="M345" s="11">
        <f t="shared" si="70"/>
        <v>76132.140344779953</v>
      </c>
      <c r="N345" s="13">
        <f t="shared" si="71"/>
        <v>1569.6280218794775</v>
      </c>
      <c r="O345" s="12">
        <f t="shared" si="62"/>
        <v>607.08837826228523</v>
      </c>
      <c r="P345" s="20">
        <f t="shared" si="64"/>
        <v>962.53964361719227</v>
      </c>
    </row>
    <row r="346" spans="1:16" ht="20.149999999999999" customHeight="1" x14ac:dyDescent="0.35">
      <c r="A346" s="9">
        <v>336</v>
      </c>
      <c r="B346" s="10">
        <v>48980</v>
      </c>
      <c r="C346" s="11">
        <f t="shared" si="65"/>
        <v>80952.380952382809</v>
      </c>
      <c r="D346" s="11">
        <f t="shared" si="60"/>
        <v>645.52565376841483</v>
      </c>
      <c r="E346" s="20">
        <f t="shared" si="66"/>
        <v>952.38095238095241</v>
      </c>
      <c r="F346" s="13">
        <f t="shared" si="63"/>
        <v>1597.9066061493672</v>
      </c>
      <c r="G346" s="7"/>
      <c r="H346" s="11">
        <f t="shared" si="67"/>
        <v>203605.72904578559</v>
      </c>
      <c r="I346" s="20">
        <f t="shared" si="68"/>
        <v>3307.3450786307349</v>
      </c>
      <c r="J346" s="12">
        <f t="shared" si="61"/>
        <v>1623.5806755404242</v>
      </c>
      <c r="K346" s="13">
        <f t="shared" si="69"/>
        <v>1683.7644030903107</v>
      </c>
      <c r="L346" s="7"/>
      <c r="M346" s="11">
        <f t="shared" si="70"/>
        <v>75169.600701162766</v>
      </c>
      <c r="N346" s="13">
        <f t="shared" si="71"/>
        <v>1569.6280218794775</v>
      </c>
      <c r="O346" s="12">
        <f t="shared" si="62"/>
        <v>599.4129519756948</v>
      </c>
      <c r="P346" s="20">
        <f t="shared" si="64"/>
        <v>970.21506990378271</v>
      </c>
    </row>
    <row r="347" spans="1:16" ht="20.149999999999999" customHeight="1" x14ac:dyDescent="0.35">
      <c r="A347" s="9">
        <v>337</v>
      </c>
      <c r="B347" s="10">
        <v>48981</v>
      </c>
      <c r="C347" s="11">
        <f t="shared" si="65"/>
        <v>80000.000000001863</v>
      </c>
      <c r="D347" s="11">
        <f t="shared" si="60"/>
        <v>637.93123431231595</v>
      </c>
      <c r="E347" s="20">
        <f t="shared" si="66"/>
        <v>952.38095238095241</v>
      </c>
      <c r="F347" s="13">
        <f t="shared" si="63"/>
        <v>1590.3121866932684</v>
      </c>
      <c r="G347" s="7"/>
      <c r="H347" s="11">
        <f t="shared" si="67"/>
        <v>201921.96464269527</v>
      </c>
      <c r="I347" s="20">
        <f t="shared" si="68"/>
        <v>3307.3450786307349</v>
      </c>
      <c r="J347" s="12">
        <f t="shared" si="61"/>
        <v>1610.1541017409927</v>
      </c>
      <c r="K347" s="13">
        <f t="shared" si="69"/>
        <v>1697.1909768897422</v>
      </c>
      <c r="L347" s="7"/>
      <c r="M347" s="11">
        <f t="shared" si="70"/>
        <v>74199.385631258978</v>
      </c>
      <c r="N347" s="13">
        <f>M347*($C$7+((1/($C$5*12-A346))))</f>
        <v>1475.002340181793</v>
      </c>
      <c r="O347" s="12">
        <f t="shared" si="62"/>
        <v>591.67632076204325</v>
      </c>
      <c r="P347" s="20">
        <f t="shared" si="64"/>
        <v>883.32601941974974</v>
      </c>
    </row>
    <row r="348" spans="1:16" ht="20.149999999999999" customHeight="1" x14ac:dyDescent="0.35">
      <c r="A348" s="9">
        <v>338</v>
      </c>
      <c r="B348" s="10">
        <v>48982</v>
      </c>
      <c r="C348" s="11">
        <f t="shared" si="65"/>
        <v>79047.619047620916</v>
      </c>
      <c r="D348" s="11">
        <f t="shared" si="60"/>
        <v>630.33681485621719</v>
      </c>
      <c r="E348" s="20">
        <f t="shared" si="66"/>
        <v>952.38095238095241</v>
      </c>
      <c r="F348" s="13">
        <f t="shared" si="63"/>
        <v>1582.7177672371695</v>
      </c>
      <c r="G348" s="7"/>
      <c r="H348" s="11">
        <f t="shared" si="67"/>
        <v>200224.77366580552</v>
      </c>
      <c r="I348" s="20">
        <f t="shared" si="68"/>
        <v>3307.3450786307349</v>
      </c>
      <c r="J348" s="12">
        <f t="shared" si="61"/>
        <v>1596.6204625566056</v>
      </c>
      <c r="K348" s="13">
        <f t="shared" si="69"/>
        <v>1710.7246160741292</v>
      </c>
      <c r="L348" s="7"/>
      <c r="M348" s="11">
        <f t="shared" si="70"/>
        <v>73316.059611839228</v>
      </c>
      <c r="N348" s="13">
        <f t="shared" si="71"/>
        <v>1475.002340181793</v>
      </c>
      <c r="O348" s="12">
        <f t="shared" si="62"/>
        <v>584.63255503868561</v>
      </c>
      <c r="P348" s="20">
        <f t="shared" si="64"/>
        <v>890.36978514310738</v>
      </c>
    </row>
    <row r="349" spans="1:16" ht="20.149999999999999" customHeight="1" x14ac:dyDescent="0.35">
      <c r="A349" s="9">
        <v>339</v>
      </c>
      <c r="B349" s="10">
        <v>48983</v>
      </c>
      <c r="C349" s="11">
        <f t="shared" si="65"/>
        <v>78095.238095239969</v>
      </c>
      <c r="D349" s="11">
        <f t="shared" si="60"/>
        <v>622.74239540011843</v>
      </c>
      <c r="E349" s="20">
        <f t="shared" si="66"/>
        <v>952.38095238095241</v>
      </c>
      <c r="F349" s="13">
        <f t="shared" si="63"/>
        <v>1575.1233477810708</v>
      </c>
      <c r="G349" s="7"/>
      <c r="H349" s="11">
        <f t="shared" si="67"/>
        <v>198514.0490497314</v>
      </c>
      <c r="I349" s="20">
        <f t="shared" si="68"/>
        <v>3307.3450786307349</v>
      </c>
      <c r="J349" s="12">
        <f t="shared" si="61"/>
        <v>1582.978904232848</v>
      </c>
      <c r="K349" s="13">
        <f t="shared" si="69"/>
        <v>1724.3661743978869</v>
      </c>
      <c r="L349" s="7"/>
      <c r="M349" s="11">
        <f t="shared" si="70"/>
        <v>72425.689826696122</v>
      </c>
      <c r="N349" s="13">
        <f t="shared" si="71"/>
        <v>1475.002340181793</v>
      </c>
      <c r="O349" s="12">
        <f t="shared" si="62"/>
        <v>577.53262133830162</v>
      </c>
      <c r="P349" s="20">
        <f t="shared" si="64"/>
        <v>897.46971884349136</v>
      </c>
    </row>
    <row r="350" spans="1:16" ht="20.149999999999999" customHeight="1" x14ac:dyDescent="0.35">
      <c r="A350" s="9">
        <v>340</v>
      </c>
      <c r="B350" s="10">
        <v>48984</v>
      </c>
      <c r="C350" s="11">
        <f t="shared" si="65"/>
        <v>77142.857142859022</v>
      </c>
      <c r="D350" s="11">
        <f t="shared" si="60"/>
        <v>615.14797594401966</v>
      </c>
      <c r="E350" s="20">
        <f t="shared" si="66"/>
        <v>952.38095238095241</v>
      </c>
      <c r="F350" s="13">
        <f t="shared" si="63"/>
        <v>1567.5289283249722</v>
      </c>
      <c r="G350" s="7"/>
      <c r="H350" s="11">
        <f t="shared" si="67"/>
        <v>196789.68287533353</v>
      </c>
      <c r="I350" s="20">
        <f t="shared" si="68"/>
        <v>3307.3450786307349</v>
      </c>
      <c r="J350" s="12">
        <f t="shared" si="61"/>
        <v>1569.228566207348</v>
      </c>
      <c r="K350" s="13">
        <f t="shared" si="69"/>
        <v>1738.1165124233869</v>
      </c>
      <c r="L350" s="7"/>
      <c r="M350" s="11">
        <f t="shared" si="70"/>
        <v>71528.220107852627</v>
      </c>
      <c r="N350" s="13">
        <f t="shared" si="71"/>
        <v>1475.002340181793</v>
      </c>
      <c r="O350" s="12">
        <f t="shared" si="62"/>
        <v>570.37607176955476</v>
      </c>
      <c r="P350" s="20">
        <f t="shared" si="64"/>
        <v>904.62626841223823</v>
      </c>
    </row>
    <row r="351" spans="1:16" ht="20.149999999999999" customHeight="1" x14ac:dyDescent="0.35">
      <c r="A351" s="9">
        <v>341</v>
      </c>
      <c r="B351" s="10">
        <v>48985</v>
      </c>
      <c r="C351" s="11">
        <f t="shared" si="65"/>
        <v>76190.476190478075</v>
      </c>
      <c r="D351" s="11">
        <f t="shared" si="60"/>
        <v>607.5535564879209</v>
      </c>
      <c r="E351" s="20">
        <f t="shared" si="66"/>
        <v>952.38095238095241</v>
      </c>
      <c r="F351" s="13">
        <f t="shared" si="63"/>
        <v>1559.9345088688733</v>
      </c>
      <c r="G351" s="7"/>
      <c r="H351" s="11">
        <f t="shared" si="67"/>
        <v>195051.56636291015</v>
      </c>
      <c r="I351" s="20">
        <f t="shared" si="68"/>
        <v>3307.3450786307349</v>
      </c>
      <c r="J351" s="12">
        <f t="shared" si="61"/>
        <v>1555.3685810554873</v>
      </c>
      <c r="K351" s="13">
        <f t="shared" si="69"/>
        <v>1751.9764975752475</v>
      </c>
      <c r="L351" s="7"/>
      <c r="M351" s="11">
        <f t="shared" si="70"/>
        <v>70623.593839440393</v>
      </c>
      <c r="N351" s="13">
        <f t="shared" si="71"/>
        <v>1475.002340181793</v>
      </c>
      <c r="O351" s="12">
        <f t="shared" si="62"/>
        <v>563.16245486956041</v>
      </c>
      <c r="P351" s="20">
        <f t="shared" si="64"/>
        <v>911.83988531223258</v>
      </c>
    </row>
    <row r="352" spans="1:16" ht="20.149999999999999" customHeight="1" x14ac:dyDescent="0.35">
      <c r="A352" s="9">
        <v>342</v>
      </c>
      <c r="B352" s="10">
        <v>48986</v>
      </c>
      <c r="C352" s="11">
        <f t="shared" si="65"/>
        <v>75238.095238097128</v>
      </c>
      <c r="D352" s="11">
        <f t="shared" si="60"/>
        <v>599.95913703182214</v>
      </c>
      <c r="E352" s="20">
        <f t="shared" si="66"/>
        <v>952.38095238095241</v>
      </c>
      <c r="F352" s="13">
        <f t="shared" si="63"/>
        <v>1552.3400894127744</v>
      </c>
      <c r="G352" s="7"/>
      <c r="H352" s="11">
        <f t="shared" si="67"/>
        <v>193299.58986533491</v>
      </c>
      <c r="I352" s="20">
        <f t="shared" si="68"/>
        <v>3307.3450786307349</v>
      </c>
      <c r="J352" s="12">
        <f t="shared" si="61"/>
        <v>1541.3980744356834</v>
      </c>
      <c r="K352" s="13">
        <f t="shared" si="69"/>
        <v>1765.9470041950515</v>
      </c>
      <c r="L352" s="7"/>
      <c r="M352" s="11">
        <f t="shared" si="70"/>
        <v>69711.753954128159</v>
      </c>
      <c r="N352" s="13">
        <f t="shared" si="71"/>
        <v>1475.002340181793</v>
      </c>
      <c r="O352" s="12">
        <f t="shared" si="62"/>
        <v>555.8913155754052</v>
      </c>
      <c r="P352" s="20">
        <f t="shared" si="64"/>
        <v>919.11102460638779</v>
      </c>
    </row>
    <row r="353" spans="1:16" ht="20.149999999999999" customHeight="1" x14ac:dyDescent="0.35">
      <c r="A353" s="9">
        <v>343</v>
      </c>
      <c r="B353" s="10">
        <v>48987</v>
      </c>
      <c r="C353" s="11">
        <f t="shared" si="65"/>
        <v>74285.714285716182</v>
      </c>
      <c r="D353" s="11">
        <f t="shared" si="60"/>
        <v>592.36471757572338</v>
      </c>
      <c r="E353" s="20">
        <f t="shared" si="66"/>
        <v>952.38095238095241</v>
      </c>
      <c r="F353" s="13">
        <f t="shared" si="63"/>
        <v>1544.7456699566758</v>
      </c>
      <c r="G353" s="7"/>
      <c r="H353" s="11">
        <f t="shared" si="67"/>
        <v>191533.64286113987</v>
      </c>
      <c r="I353" s="20">
        <f t="shared" si="68"/>
        <v>3307.3450786307349</v>
      </c>
      <c r="J353" s="12">
        <f t="shared" si="61"/>
        <v>1527.3161650342304</v>
      </c>
      <c r="K353" s="13">
        <f t="shared" si="69"/>
        <v>1780.0289135965045</v>
      </c>
      <c r="L353" s="7"/>
      <c r="M353" s="11">
        <f t="shared" si="70"/>
        <v>68792.642929521768</v>
      </c>
      <c r="N353" s="13">
        <f t="shared" si="71"/>
        <v>1475.002340181793</v>
      </c>
      <c r="O353" s="12">
        <f t="shared" si="62"/>
        <v>548.56219519544027</v>
      </c>
      <c r="P353" s="20">
        <f t="shared" si="64"/>
        <v>926.44014498635272</v>
      </c>
    </row>
    <row r="354" spans="1:16" ht="20.149999999999999" customHeight="1" x14ac:dyDescent="0.35">
      <c r="A354" s="9">
        <v>344</v>
      </c>
      <c r="B354" s="10">
        <v>48988</v>
      </c>
      <c r="C354" s="11">
        <f t="shared" si="65"/>
        <v>73333.333333335235</v>
      </c>
      <c r="D354" s="11">
        <f t="shared" si="60"/>
        <v>584.7702981196245</v>
      </c>
      <c r="E354" s="20">
        <f t="shared" si="66"/>
        <v>952.38095238095241</v>
      </c>
      <c r="F354" s="13">
        <f t="shared" si="63"/>
        <v>1537.1512505005769</v>
      </c>
      <c r="G354" s="7"/>
      <c r="H354" s="11">
        <f t="shared" si="67"/>
        <v>189753.61394754337</v>
      </c>
      <c r="I354" s="20">
        <f t="shared" si="68"/>
        <v>3307.3450786307349</v>
      </c>
      <c r="J354" s="12">
        <f t="shared" si="61"/>
        <v>1513.1219645097028</v>
      </c>
      <c r="K354" s="13">
        <f t="shared" si="69"/>
        <v>1794.223114121032</v>
      </c>
      <c r="L354" s="7"/>
      <c r="M354" s="11">
        <f t="shared" si="70"/>
        <v>67866.202784535417</v>
      </c>
      <c r="N354" s="13">
        <f t="shared" si="71"/>
        <v>1475.002340181793</v>
      </c>
      <c r="O354" s="12">
        <f t="shared" si="62"/>
        <v>541.17463138034509</v>
      </c>
      <c r="P354" s="20">
        <f t="shared" si="64"/>
        <v>933.8277088014479</v>
      </c>
    </row>
    <row r="355" spans="1:16" ht="20.149999999999999" customHeight="1" x14ac:dyDescent="0.35">
      <c r="A355" s="9">
        <v>345</v>
      </c>
      <c r="B355" s="10">
        <v>48989</v>
      </c>
      <c r="C355" s="11">
        <f t="shared" si="65"/>
        <v>72380.952380954288</v>
      </c>
      <c r="D355" s="11">
        <f t="shared" si="60"/>
        <v>577.17587866352574</v>
      </c>
      <c r="E355" s="20">
        <f t="shared" si="66"/>
        <v>952.38095238095241</v>
      </c>
      <c r="F355" s="13">
        <f t="shared" si="63"/>
        <v>1529.5568310444783</v>
      </c>
      <c r="G355" s="7"/>
      <c r="H355" s="11">
        <f t="shared" si="67"/>
        <v>187959.39083342234</v>
      </c>
      <c r="I355" s="20">
        <f t="shared" si="68"/>
        <v>3307.3450786307349</v>
      </c>
      <c r="J355" s="12">
        <f t="shared" si="61"/>
        <v>1498.8145774369166</v>
      </c>
      <c r="K355" s="13">
        <f t="shared" si="69"/>
        <v>1808.5305011938183</v>
      </c>
      <c r="L355" s="7"/>
      <c r="M355" s="11">
        <f t="shared" si="70"/>
        <v>66932.375075733973</v>
      </c>
      <c r="N355" s="13">
        <f t="shared" si="71"/>
        <v>1475.002340181793</v>
      </c>
      <c r="O355" s="12">
        <f t="shared" si="62"/>
        <v>533.72815809396093</v>
      </c>
      <c r="P355" s="20">
        <f t="shared" si="64"/>
        <v>941.27418208783206</v>
      </c>
    </row>
    <row r="356" spans="1:16" ht="20.149999999999999" customHeight="1" x14ac:dyDescent="0.35">
      <c r="A356" s="9">
        <v>346</v>
      </c>
      <c r="B356" s="10">
        <v>48990</v>
      </c>
      <c r="C356" s="11">
        <f t="shared" si="65"/>
        <v>71428.571428573341</v>
      </c>
      <c r="D356" s="11">
        <f t="shared" si="60"/>
        <v>569.58145920742697</v>
      </c>
      <c r="E356" s="20">
        <f t="shared" si="66"/>
        <v>952.38095238095241</v>
      </c>
      <c r="F356" s="13">
        <f t="shared" si="63"/>
        <v>1521.9624115883794</v>
      </c>
      <c r="G356" s="7"/>
      <c r="H356" s="11">
        <f t="shared" si="67"/>
        <v>186150.86033222851</v>
      </c>
      <c r="I356" s="20">
        <f t="shared" si="68"/>
        <v>3307.3450786307349</v>
      </c>
      <c r="J356" s="12">
        <f t="shared" si="61"/>
        <v>1484.3931012504413</v>
      </c>
      <c r="K356" s="13">
        <f t="shared" si="69"/>
        <v>1822.9519773802936</v>
      </c>
      <c r="L356" s="7"/>
      <c r="M356" s="11">
        <f t="shared" si="70"/>
        <v>65991.100893646144</v>
      </c>
      <c r="N356" s="13">
        <f t="shared" si="71"/>
        <v>1475.002340181793</v>
      </c>
      <c r="O356" s="12">
        <f t="shared" si="62"/>
        <v>526.22230558389106</v>
      </c>
      <c r="P356" s="20">
        <f t="shared" si="64"/>
        <v>948.78003459790193</v>
      </c>
    </row>
    <row r="357" spans="1:16" ht="20.149999999999999" customHeight="1" x14ac:dyDescent="0.35">
      <c r="A357" s="9">
        <v>347</v>
      </c>
      <c r="B357" s="10">
        <v>48991</v>
      </c>
      <c r="C357" s="11">
        <f t="shared" si="65"/>
        <v>70476.190476192394</v>
      </c>
      <c r="D357" s="11">
        <f t="shared" si="60"/>
        <v>561.98703975132821</v>
      </c>
      <c r="E357" s="20">
        <f t="shared" si="66"/>
        <v>952.38095238095241</v>
      </c>
      <c r="F357" s="13">
        <f t="shared" si="63"/>
        <v>1514.3679921322805</v>
      </c>
      <c r="G357" s="7"/>
      <c r="H357" s="11">
        <f t="shared" si="67"/>
        <v>184327.90835484822</v>
      </c>
      <c r="I357" s="20">
        <f t="shared" si="68"/>
        <v>3307.3450786307349</v>
      </c>
      <c r="J357" s="12">
        <f t="shared" si="61"/>
        <v>1469.8566261876631</v>
      </c>
      <c r="K357" s="13">
        <f t="shared" si="69"/>
        <v>1837.4884524430718</v>
      </c>
      <c r="L357" s="7"/>
      <c r="M357" s="11">
        <f t="shared" si="70"/>
        <v>65042.320859048239</v>
      </c>
      <c r="N357" s="13">
        <f t="shared" si="71"/>
        <v>1475.002340181793</v>
      </c>
      <c r="O357" s="12">
        <f t="shared" si="62"/>
        <v>518.65660035186716</v>
      </c>
      <c r="P357" s="20">
        <f t="shared" si="64"/>
        <v>956.34573982992583</v>
      </c>
    </row>
    <row r="358" spans="1:16" ht="20.149999999999999" customHeight="1" x14ac:dyDescent="0.35">
      <c r="A358" s="9">
        <v>348</v>
      </c>
      <c r="B358" s="10">
        <v>48992</v>
      </c>
      <c r="C358" s="11">
        <f t="shared" si="65"/>
        <v>69523.809523811447</v>
      </c>
      <c r="D358" s="11">
        <f t="shared" si="60"/>
        <v>554.39262029522945</v>
      </c>
      <c r="E358" s="20">
        <f t="shared" si="66"/>
        <v>952.38095238095241</v>
      </c>
      <c r="F358" s="13">
        <f t="shared" si="63"/>
        <v>1506.7735726761819</v>
      </c>
      <c r="G358" s="7"/>
      <c r="H358" s="11">
        <f t="shared" si="67"/>
        <v>182490.41990240515</v>
      </c>
      <c r="I358" s="20">
        <f t="shared" si="68"/>
        <v>3307.3450786307349</v>
      </c>
      <c r="J358" s="12">
        <f t="shared" si="61"/>
        <v>1455.2042352313931</v>
      </c>
      <c r="K358" s="13">
        <f t="shared" si="69"/>
        <v>1852.1408433993417</v>
      </c>
      <c r="L358" s="7"/>
      <c r="M358" s="11">
        <f t="shared" si="70"/>
        <v>64085.97511921831</v>
      </c>
      <c r="N358" s="13">
        <f t="shared" si="71"/>
        <v>1475.002340181793</v>
      </c>
      <c r="O358" s="12">
        <f t="shared" si="62"/>
        <v>511.03056512387946</v>
      </c>
      <c r="P358" s="20">
        <f t="shared" si="64"/>
        <v>963.97177505791353</v>
      </c>
    </row>
    <row r="359" spans="1:16" ht="20.149999999999999" customHeight="1" x14ac:dyDescent="0.35">
      <c r="A359" s="9">
        <v>349</v>
      </c>
      <c r="B359" s="10">
        <v>48993</v>
      </c>
      <c r="C359" s="11">
        <f t="shared" si="65"/>
        <v>68571.428571430501</v>
      </c>
      <c r="D359" s="11">
        <f t="shared" si="60"/>
        <v>546.79820083913069</v>
      </c>
      <c r="E359" s="20">
        <f t="shared" si="66"/>
        <v>952.38095238095241</v>
      </c>
      <c r="F359" s="13">
        <f t="shared" si="63"/>
        <v>1499.1791532200832</v>
      </c>
      <c r="G359" s="7"/>
      <c r="H359" s="11">
        <f t="shared" si="67"/>
        <v>180638.27905900581</v>
      </c>
      <c r="I359" s="20">
        <f t="shared" si="68"/>
        <v>3307.3450786307349</v>
      </c>
      <c r="J359" s="12">
        <f t="shared" si="61"/>
        <v>1440.4350040520185</v>
      </c>
      <c r="K359" s="13">
        <f t="shared" si="69"/>
        <v>1866.9100745787164</v>
      </c>
      <c r="L359" s="7"/>
      <c r="M359" s="11">
        <f t="shared" si="70"/>
        <v>63122.003344160395</v>
      </c>
      <c r="N359" s="13">
        <f>M359*($C$7+((1/($C$5*12-A358))))</f>
        <v>1380.0382097111847</v>
      </c>
      <c r="O359" s="12">
        <f t="shared" si="62"/>
        <v>503.34371882006803</v>
      </c>
      <c r="P359" s="20">
        <f t="shared" si="64"/>
        <v>876.69449089111663</v>
      </c>
    </row>
    <row r="360" spans="1:16" ht="20.149999999999999" customHeight="1" x14ac:dyDescent="0.35">
      <c r="A360" s="9">
        <v>350</v>
      </c>
      <c r="B360" s="10">
        <v>48994</v>
      </c>
      <c r="C360" s="11">
        <f t="shared" si="65"/>
        <v>67619.047619049554</v>
      </c>
      <c r="D360" s="11">
        <f t="shared" si="60"/>
        <v>539.20378138303192</v>
      </c>
      <c r="E360" s="20">
        <f t="shared" si="66"/>
        <v>952.38095238095241</v>
      </c>
      <c r="F360" s="13">
        <f t="shared" si="63"/>
        <v>1491.5847337639843</v>
      </c>
      <c r="G360" s="7"/>
      <c r="H360" s="11">
        <f t="shared" si="67"/>
        <v>178771.3689844271</v>
      </c>
      <c r="I360" s="20">
        <f t="shared" si="68"/>
        <v>3307.3450786307349</v>
      </c>
      <c r="J360" s="12">
        <f t="shared" si="61"/>
        <v>1425.5480009491926</v>
      </c>
      <c r="K360" s="13">
        <f t="shared" si="69"/>
        <v>1881.7970776815423</v>
      </c>
      <c r="L360" s="7"/>
      <c r="M360" s="11">
        <f t="shared" si="70"/>
        <v>62245.308853269278</v>
      </c>
      <c r="N360" s="13">
        <f t="shared" si="71"/>
        <v>1380.0382097111847</v>
      </c>
      <c r="O360" s="12">
        <f t="shared" si="62"/>
        <v>496.35283383645594</v>
      </c>
      <c r="P360" s="20">
        <f t="shared" si="64"/>
        <v>883.68537587472872</v>
      </c>
    </row>
    <row r="361" spans="1:16" ht="20.149999999999999" customHeight="1" x14ac:dyDescent="0.35">
      <c r="A361" s="9">
        <v>351</v>
      </c>
      <c r="B361" s="10">
        <v>48995</v>
      </c>
      <c r="C361" s="11">
        <f t="shared" si="65"/>
        <v>66666.666666668607</v>
      </c>
      <c r="D361" s="11">
        <f t="shared" si="60"/>
        <v>531.60936192693305</v>
      </c>
      <c r="E361" s="20">
        <f t="shared" si="66"/>
        <v>952.38095238095241</v>
      </c>
      <c r="F361" s="13">
        <f t="shared" si="63"/>
        <v>1483.9903143078855</v>
      </c>
      <c r="G361" s="7"/>
      <c r="H361" s="11">
        <f t="shared" si="67"/>
        <v>176889.57190674555</v>
      </c>
      <c r="I361" s="20">
        <f t="shared" si="68"/>
        <v>3307.3450786307349</v>
      </c>
      <c r="J361" s="12">
        <f t="shared" si="61"/>
        <v>1410.5422867930592</v>
      </c>
      <c r="K361" s="13">
        <f t="shared" si="69"/>
        <v>1896.8027918376756</v>
      </c>
      <c r="L361" s="7"/>
      <c r="M361" s="11">
        <f t="shared" si="70"/>
        <v>61361.623477394547</v>
      </c>
      <c r="N361" s="13">
        <f t="shared" si="71"/>
        <v>1380.0382097111847</v>
      </c>
      <c r="O361" s="12">
        <f t="shared" si="62"/>
        <v>489.30620255426226</v>
      </c>
      <c r="P361" s="20">
        <f t="shared" si="64"/>
        <v>890.73200715692246</v>
      </c>
    </row>
    <row r="362" spans="1:16" ht="20.149999999999999" customHeight="1" x14ac:dyDescent="0.35">
      <c r="A362" s="9">
        <v>352</v>
      </c>
      <c r="B362" s="10">
        <v>48996</v>
      </c>
      <c r="C362" s="11">
        <f t="shared" si="65"/>
        <v>65714.28571428766</v>
      </c>
      <c r="D362" s="11">
        <f t="shared" si="60"/>
        <v>524.01494247083428</v>
      </c>
      <c r="E362" s="20">
        <f t="shared" si="66"/>
        <v>952.38095238095241</v>
      </c>
      <c r="F362" s="13">
        <f t="shared" si="63"/>
        <v>1476.3958948517866</v>
      </c>
      <c r="G362" s="7"/>
      <c r="H362" s="11">
        <f t="shared" si="67"/>
        <v>174992.76911490789</v>
      </c>
      <c r="I362" s="20">
        <f t="shared" si="68"/>
        <v>3307.3450786307349</v>
      </c>
      <c r="J362" s="12">
        <f t="shared" si="61"/>
        <v>1395.416914965009</v>
      </c>
      <c r="K362" s="13">
        <f t="shared" si="69"/>
        <v>1911.9281636657258</v>
      </c>
      <c r="L362" s="7"/>
      <c r="M362" s="11">
        <f t="shared" si="70"/>
        <v>60470.891470237628</v>
      </c>
      <c r="N362" s="13">
        <f t="shared" si="71"/>
        <v>1380.0382097111847</v>
      </c>
      <c r="O362" s="12">
        <f t="shared" si="62"/>
        <v>482.20338044467366</v>
      </c>
      <c r="P362" s="20">
        <f t="shared" si="64"/>
        <v>897.83482926651095</v>
      </c>
    </row>
    <row r="363" spans="1:16" ht="20.149999999999999" customHeight="1" x14ac:dyDescent="0.35">
      <c r="A363" s="9">
        <v>353</v>
      </c>
      <c r="B363" s="10">
        <v>48997</v>
      </c>
      <c r="C363" s="11">
        <f t="shared" si="65"/>
        <v>64761.904761906706</v>
      </c>
      <c r="D363" s="11">
        <f t="shared" si="60"/>
        <v>516.42052301473552</v>
      </c>
      <c r="E363" s="20">
        <f t="shared" si="66"/>
        <v>952.38095238095241</v>
      </c>
      <c r="F363" s="13">
        <f t="shared" si="63"/>
        <v>1468.8014753956879</v>
      </c>
      <c r="G363" s="7"/>
      <c r="H363" s="11">
        <f t="shared" si="67"/>
        <v>173080.84095124216</v>
      </c>
      <c r="I363" s="20">
        <f t="shared" si="68"/>
        <v>3307.3450786307349</v>
      </c>
      <c r="J363" s="12">
        <f t="shared" si="61"/>
        <v>1380.1709312979624</v>
      </c>
      <c r="K363" s="13">
        <f t="shared" si="69"/>
        <v>1927.1741473327725</v>
      </c>
      <c r="L363" s="7"/>
      <c r="M363" s="11">
        <f t="shared" si="70"/>
        <v>59573.056640971117</v>
      </c>
      <c r="N363" s="13">
        <f t="shared" si="71"/>
        <v>1380.0382097111847</v>
      </c>
      <c r="O363" s="12">
        <f t="shared" si="62"/>
        <v>475.04391943414169</v>
      </c>
      <c r="P363" s="20">
        <f t="shared" si="64"/>
        <v>904.99429027704298</v>
      </c>
    </row>
    <row r="364" spans="1:16" ht="20.149999999999999" customHeight="1" x14ac:dyDescent="0.35">
      <c r="A364" s="9">
        <v>354</v>
      </c>
      <c r="B364" s="10">
        <v>48998</v>
      </c>
      <c r="C364" s="11">
        <f t="shared" si="65"/>
        <v>63809.523809525752</v>
      </c>
      <c r="D364" s="11">
        <f t="shared" si="60"/>
        <v>508.82610355863665</v>
      </c>
      <c r="E364" s="20">
        <f t="shared" si="66"/>
        <v>952.38095238095241</v>
      </c>
      <c r="F364" s="13">
        <f t="shared" si="63"/>
        <v>1461.2070559395891</v>
      </c>
      <c r="G364" s="7"/>
      <c r="H364" s="11">
        <f t="shared" si="67"/>
        <v>171153.66680390938</v>
      </c>
      <c r="I364" s="20">
        <f t="shared" si="68"/>
        <v>3307.3450786307349</v>
      </c>
      <c r="J364" s="12">
        <f t="shared" si="61"/>
        <v>1364.8033740161779</v>
      </c>
      <c r="K364" s="13">
        <f t="shared" si="69"/>
        <v>1942.5417046145569</v>
      </c>
      <c r="L364" s="7"/>
      <c r="M364" s="11">
        <f t="shared" si="70"/>
        <v>58668.062350694076</v>
      </c>
      <c r="N364" s="13">
        <f t="shared" si="71"/>
        <v>1380.0382097111847</v>
      </c>
      <c r="O364" s="12">
        <f t="shared" si="62"/>
        <v>467.82736787611645</v>
      </c>
      <c r="P364" s="20">
        <f t="shared" si="64"/>
        <v>912.21084183506821</v>
      </c>
    </row>
    <row r="365" spans="1:16" ht="20.149999999999999" customHeight="1" x14ac:dyDescent="0.35">
      <c r="A365" s="9">
        <v>355</v>
      </c>
      <c r="B365" s="10">
        <v>48999</v>
      </c>
      <c r="C365" s="11">
        <f t="shared" si="65"/>
        <v>62857.142857144798</v>
      </c>
      <c r="D365" s="11">
        <f t="shared" si="60"/>
        <v>501.23168410253783</v>
      </c>
      <c r="E365" s="20">
        <f t="shared" si="66"/>
        <v>952.38095238095241</v>
      </c>
      <c r="F365" s="13">
        <f t="shared" si="63"/>
        <v>1453.6126364834902</v>
      </c>
      <c r="G365" s="7"/>
      <c r="H365" s="11">
        <f t="shared" si="67"/>
        <v>169211.12509929482</v>
      </c>
      <c r="I365" s="20">
        <f t="shared" si="68"/>
        <v>3307.3450786307349</v>
      </c>
      <c r="J365" s="12">
        <f t="shared" si="61"/>
        <v>1349.3132736745792</v>
      </c>
      <c r="K365" s="13">
        <f t="shared" si="69"/>
        <v>1958.0318049561556</v>
      </c>
      <c r="L365" s="7"/>
      <c r="M365" s="11">
        <f t="shared" si="70"/>
        <v>57755.851508859007</v>
      </c>
      <c r="N365" s="13">
        <f t="shared" si="71"/>
        <v>1380.0382097111847</v>
      </c>
      <c r="O365" s="12">
        <f t="shared" si="62"/>
        <v>460.55327052255507</v>
      </c>
      <c r="P365" s="20">
        <f t="shared" si="64"/>
        <v>919.4849391886296</v>
      </c>
    </row>
    <row r="366" spans="1:16" ht="20.149999999999999" customHeight="1" x14ac:dyDescent="0.35">
      <c r="A366" s="9">
        <v>356</v>
      </c>
      <c r="B366" s="10">
        <v>49000</v>
      </c>
      <c r="C366" s="11">
        <f t="shared" si="65"/>
        <v>61904.761904763844</v>
      </c>
      <c r="D366" s="11">
        <f t="shared" si="60"/>
        <v>493.63726464643895</v>
      </c>
      <c r="E366" s="20">
        <f t="shared" si="66"/>
        <v>952.38095238095241</v>
      </c>
      <c r="F366" s="13">
        <f t="shared" si="63"/>
        <v>1446.0182170273913</v>
      </c>
      <c r="G366" s="7"/>
      <c r="H366" s="11">
        <f t="shared" si="67"/>
        <v>167253.09329433867</v>
      </c>
      <c r="I366" s="20">
        <f t="shared" si="68"/>
        <v>3307.3450786307349</v>
      </c>
      <c r="J366" s="12">
        <f t="shared" si="61"/>
        <v>1333.6996530975991</v>
      </c>
      <c r="K366" s="13">
        <f t="shared" si="69"/>
        <v>1973.6454255331357</v>
      </c>
      <c r="L366" s="7"/>
      <c r="M366" s="11">
        <f t="shared" si="70"/>
        <v>56836.366569670376</v>
      </c>
      <c r="N366" s="13">
        <f t="shared" si="71"/>
        <v>1380.0382097111847</v>
      </c>
      <c r="O366" s="12">
        <f t="shared" si="62"/>
        <v>453.2211684952029</v>
      </c>
      <c r="P366" s="20">
        <f t="shared" si="64"/>
        <v>926.81704121598182</v>
      </c>
    </row>
    <row r="367" spans="1:16" ht="20.149999999999999" customHeight="1" x14ac:dyDescent="0.35">
      <c r="A367" s="9">
        <v>357</v>
      </c>
      <c r="B367" s="10">
        <v>49001</v>
      </c>
      <c r="C367" s="11">
        <f t="shared" si="65"/>
        <v>60952.38095238289</v>
      </c>
      <c r="D367" s="11">
        <f t="shared" si="60"/>
        <v>486.04284519034013</v>
      </c>
      <c r="E367" s="20">
        <f t="shared" si="66"/>
        <v>952.38095238095241</v>
      </c>
      <c r="F367" s="13">
        <f t="shared" si="63"/>
        <v>1438.4237975712927</v>
      </c>
      <c r="G367" s="7"/>
      <c r="H367" s="11">
        <f t="shared" si="67"/>
        <v>165279.44786880552</v>
      </c>
      <c r="I367" s="20">
        <f t="shared" si="68"/>
        <v>3307.3450786307349</v>
      </c>
      <c r="J367" s="12">
        <f t="shared" si="61"/>
        <v>1317.9615273175343</v>
      </c>
      <c r="K367" s="13">
        <f t="shared" si="69"/>
        <v>1989.3835513132005</v>
      </c>
      <c r="L367" s="7"/>
      <c r="M367" s="11">
        <f t="shared" si="70"/>
        <v>55909.549528454394</v>
      </c>
      <c r="N367" s="13">
        <f t="shared" si="71"/>
        <v>1380.0382097111847</v>
      </c>
      <c r="O367" s="12">
        <f t="shared" si="62"/>
        <v>445.8305992566456</v>
      </c>
      <c r="P367" s="20">
        <f t="shared" si="64"/>
        <v>934.20761045453901</v>
      </c>
    </row>
    <row r="368" spans="1:16" ht="20.149999999999999" customHeight="1" x14ac:dyDescent="0.35">
      <c r="A368" s="9">
        <v>358</v>
      </c>
      <c r="B368" s="10">
        <v>49002</v>
      </c>
      <c r="C368" s="11">
        <f t="shared" si="65"/>
        <v>60000.000000001935</v>
      </c>
      <c r="D368" s="11">
        <f t="shared" si="60"/>
        <v>478.44842573424131</v>
      </c>
      <c r="E368" s="20">
        <f t="shared" si="66"/>
        <v>952.38095238095241</v>
      </c>
      <c r="F368" s="13">
        <f t="shared" si="63"/>
        <v>1430.8293781151938</v>
      </c>
      <c r="G368" s="7"/>
      <c r="H368" s="11">
        <f t="shared" si="67"/>
        <v>163290.06431749233</v>
      </c>
      <c r="I368" s="20">
        <f t="shared" si="68"/>
        <v>3307.3450786307349</v>
      </c>
      <c r="J368" s="12">
        <f t="shared" si="61"/>
        <v>1302.0979035124114</v>
      </c>
      <c r="K368" s="13">
        <f t="shared" si="69"/>
        <v>2005.2471751183234</v>
      </c>
      <c r="L368" s="7"/>
      <c r="M368" s="11">
        <f t="shared" si="70"/>
        <v>54975.341917999853</v>
      </c>
      <c r="N368" s="13">
        <f t="shared" si="71"/>
        <v>1380.0382097111847</v>
      </c>
      <c r="O368" s="12">
        <f t="shared" si="62"/>
        <v>438.38109658113046</v>
      </c>
      <c r="P368" s="20">
        <f t="shared" si="64"/>
        <v>941.6571131300542</v>
      </c>
    </row>
    <row r="369" spans="1:16" ht="20.149999999999999" customHeight="1" x14ac:dyDescent="0.35">
      <c r="A369" s="9">
        <v>359</v>
      </c>
      <c r="B369" s="10">
        <v>49003</v>
      </c>
      <c r="C369" s="11">
        <f t="shared" si="65"/>
        <v>59047.619047620981</v>
      </c>
      <c r="D369" s="11">
        <f t="shared" si="60"/>
        <v>470.85400627814244</v>
      </c>
      <c r="E369" s="20">
        <f t="shared" si="66"/>
        <v>952.38095238095241</v>
      </c>
      <c r="F369" s="13">
        <f t="shared" si="63"/>
        <v>1423.2349586590949</v>
      </c>
      <c r="G369" s="7"/>
      <c r="H369" s="11">
        <f t="shared" si="67"/>
        <v>161284.817142374</v>
      </c>
      <c r="I369" s="20">
        <f t="shared" si="68"/>
        <v>3307.3450786307349</v>
      </c>
      <c r="J369" s="12">
        <f t="shared" si="61"/>
        <v>1286.1077809433555</v>
      </c>
      <c r="K369" s="13">
        <f t="shared" si="69"/>
        <v>2021.2372976873794</v>
      </c>
      <c r="L369" s="7"/>
      <c r="M369" s="11">
        <f t="shared" si="70"/>
        <v>54033.684804869801</v>
      </c>
      <c r="N369" s="13">
        <f t="shared" si="71"/>
        <v>1380.0382097111847</v>
      </c>
      <c r="O369" s="12">
        <f t="shared" si="62"/>
        <v>430.8721905251553</v>
      </c>
      <c r="P369" s="20">
        <f t="shared" si="64"/>
        <v>949.16601918602942</v>
      </c>
    </row>
    <row r="370" spans="1:16" ht="20.149999999999999" customHeight="1" x14ac:dyDescent="0.35">
      <c r="A370" s="9">
        <v>360</v>
      </c>
      <c r="B370" s="10">
        <v>49004</v>
      </c>
      <c r="C370" s="11">
        <f t="shared" si="65"/>
        <v>58095.238095240027</v>
      </c>
      <c r="D370" s="11">
        <f t="shared" si="60"/>
        <v>463.25958682204362</v>
      </c>
      <c r="E370" s="20">
        <f t="shared" si="66"/>
        <v>952.38095238095241</v>
      </c>
      <c r="F370" s="13">
        <f t="shared" si="63"/>
        <v>1415.640539202996</v>
      </c>
      <c r="G370" s="7"/>
      <c r="H370" s="11">
        <f t="shared" si="67"/>
        <v>159263.57984468661</v>
      </c>
      <c r="I370" s="20">
        <f t="shared" si="68"/>
        <v>3307.3450786307349</v>
      </c>
      <c r="J370" s="12">
        <f t="shared" si="61"/>
        <v>1269.9901508914581</v>
      </c>
      <c r="K370" s="13">
        <f t="shared" si="69"/>
        <v>2037.3549277392767</v>
      </c>
      <c r="L370" s="7"/>
      <c r="M370" s="11">
        <f t="shared" si="70"/>
        <v>53084.518785683773</v>
      </c>
      <c r="N370" s="13">
        <f t="shared" si="71"/>
        <v>1380.0382097111847</v>
      </c>
      <c r="O370" s="12">
        <f t="shared" si="62"/>
        <v>423.30340739782235</v>
      </c>
      <c r="P370" s="20">
        <f t="shared" si="64"/>
        <v>956.73480231336225</v>
      </c>
    </row>
    <row r="371" spans="1:16" ht="20.149999999999999" customHeight="1" x14ac:dyDescent="0.35">
      <c r="A371" s="9">
        <v>361</v>
      </c>
      <c r="B371" s="10">
        <v>49005</v>
      </c>
      <c r="C371" s="11">
        <f t="shared" si="65"/>
        <v>57142.857142859073</v>
      </c>
      <c r="D371" s="11">
        <f t="shared" si="60"/>
        <v>455.6651673659448</v>
      </c>
      <c r="E371" s="20">
        <f t="shared" si="66"/>
        <v>952.38095238095241</v>
      </c>
      <c r="F371" s="13">
        <f t="shared" si="63"/>
        <v>1408.0461197468971</v>
      </c>
      <c r="G371" s="7"/>
      <c r="H371" s="11">
        <f t="shared" si="67"/>
        <v>157226.22491694734</v>
      </c>
      <c r="I371" s="20">
        <f t="shared" si="68"/>
        <v>3307.3450786307349</v>
      </c>
      <c r="J371" s="12">
        <f t="shared" si="61"/>
        <v>1253.7439965941462</v>
      </c>
      <c r="K371" s="13">
        <f t="shared" si="69"/>
        <v>2053.6010820365887</v>
      </c>
      <c r="L371" s="7"/>
      <c r="M371" s="11">
        <f t="shared" si="70"/>
        <v>52127.783983370413</v>
      </c>
      <c r="N371" s="13">
        <f>M371*($C$7+((1/($C$5*12-A370))))</f>
        <v>1284.4706694537963</v>
      </c>
      <c r="O371" s="12">
        <f t="shared" si="62"/>
        <v>415.6742697309561</v>
      </c>
      <c r="P371" s="20">
        <f t="shared" si="64"/>
        <v>868.79639972284019</v>
      </c>
    </row>
    <row r="372" spans="1:16" ht="20.149999999999999" customHeight="1" x14ac:dyDescent="0.35">
      <c r="A372" s="9">
        <v>362</v>
      </c>
      <c r="B372" s="10">
        <v>49006</v>
      </c>
      <c r="C372" s="11">
        <f t="shared" si="65"/>
        <v>56190.476190478119</v>
      </c>
      <c r="D372" s="11">
        <f t="shared" si="60"/>
        <v>448.07074790984592</v>
      </c>
      <c r="E372" s="20">
        <f t="shared" si="66"/>
        <v>952.38095238095241</v>
      </c>
      <c r="F372" s="13">
        <f t="shared" si="63"/>
        <v>1400.4517002907983</v>
      </c>
      <c r="G372" s="7"/>
      <c r="H372" s="11">
        <f t="shared" si="67"/>
        <v>155172.62383491074</v>
      </c>
      <c r="I372" s="20">
        <f t="shared" si="68"/>
        <v>3307.3450786307349</v>
      </c>
      <c r="J372" s="12">
        <f t="shared" si="61"/>
        <v>1237.3682931810376</v>
      </c>
      <c r="K372" s="13">
        <f t="shared" si="69"/>
        <v>2069.9767854496972</v>
      </c>
      <c r="L372" s="7"/>
      <c r="M372" s="11">
        <f t="shared" si="70"/>
        <v>51258.987583647569</v>
      </c>
      <c r="N372" s="13">
        <f t="shared" si="71"/>
        <v>1284.4706694537963</v>
      </c>
      <c r="O372" s="12">
        <f t="shared" si="62"/>
        <v>408.74636523544018</v>
      </c>
      <c r="P372" s="20">
        <f t="shared" si="64"/>
        <v>875.72430421835611</v>
      </c>
    </row>
    <row r="373" spans="1:16" ht="20.149999999999999" customHeight="1" x14ac:dyDescent="0.35">
      <c r="A373" s="9">
        <v>363</v>
      </c>
      <c r="B373" s="10">
        <v>49007</v>
      </c>
      <c r="C373" s="11">
        <f t="shared" si="65"/>
        <v>55238.095238097165</v>
      </c>
      <c r="D373" s="11">
        <f t="shared" si="60"/>
        <v>440.4763284537471</v>
      </c>
      <c r="E373" s="20">
        <f t="shared" si="66"/>
        <v>952.38095238095241</v>
      </c>
      <c r="F373" s="13">
        <f t="shared" si="63"/>
        <v>1392.8572808346994</v>
      </c>
      <c r="G373" s="7"/>
      <c r="H373" s="11">
        <f t="shared" si="67"/>
        <v>153102.64704946105</v>
      </c>
      <c r="I373" s="20">
        <f t="shared" si="68"/>
        <v>3307.3450786307349</v>
      </c>
      <c r="J373" s="12">
        <f t="shared" si="61"/>
        <v>1220.8620076092909</v>
      </c>
      <c r="K373" s="13">
        <f t="shared" si="69"/>
        <v>2086.4830710214437</v>
      </c>
      <c r="L373" s="7"/>
      <c r="M373" s="11">
        <f t="shared" si="70"/>
        <v>50383.263279429215</v>
      </c>
      <c r="N373" s="13">
        <f t="shared" si="71"/>
        <v>1284.4706694537963</v>
      </c>
      <c r="O373" s="12">
        <f t="shared" si="62"/>
        <v>401.76321665659896</v>
      </c>
      <c r="P373" s="20">
        <f t="shared" si="64"/>
        <v>882.70745279719733</v>
      </c>
    </row>
    <row r="374" spans="1:16" ht="20.149999999999999" customHeight="1" x14ac:dyDescent="0.35">
      <c r="A374" s="9">
        <v>364</v>
      </c>
      <c r="B374" s="10">
        <v>49008</v>
      </c>
      <c r="C374" s="11">
        <f t="shared" si="65"/>
        <v>54285.714285716211</v>
      </c>
      <c r="D374" s="11">
        <f t="shared" si="60"/>
        <v>432.88190899764828</v>
      </c>
      <c r="E374" s="20">
        <f t="shared" si="66"/>
        <v>952.38095238095241</v>
      </c>
      <c r="F374" s="13">
        <f t="shared" si="63"/>
        <v>1385.2628613786007</v>
      </c>
      <c r="G374" s="7"/>
      <c r="H374" s="11">
        <f t="shared" si="67"/>
        <v>151016.16397843961</v>
      </c>
      <c r="I374" s="20">
        <f t="shared" si="68"/>
        <v>3307.3450786307349</v>
      </c>
      <c r="J374" s="12">
        <f t="shared" si="61"/>
        <v>1204.2240985984356</v>
      </c>
      <c r="K374" s="13">
        <f t="shared" si="69"/>
        <v>2103.1209800322995</v>
      </c>
      <c r="L374" s="7"/>
      <c r="M374" s="11">
        <f t="shared" si="70"/>
        <v>49500.555826632015</v>
      </c>
      <c r="N374" s="13">
        <f t="shared" si="71"/>
        <v>1284.4706694537963</v>
      </c>
      <c r="O374" s="12">
        <f t="shared" si="62"/>
        <v>394.72438347035416</v>
      </c>
      <c r="P374" s="20">
        <f t="shared" si="64"/>
        <v>889.74628598344214</v>
      </c>
    </row>
    <row r="375" spans="1:16" ht="20.149999999999999" customHeight="1" x14ac:dyDescent="0.35">
      <c r="A375" s="9">
        <v>365</v>
      </c>
      <c r="B375" s="10">
        <v>49009</v>
      </c>
      <c r="C375" s="11">
        <f t="shared" si="65"/>
        <v>53333.333333335257</v>
      </c>
      <c r="D375" s="11">
        <f t="shared" si="60"/>
        <v>425.28748954154941</v>
      </c>
      <c r="E375" s="20">
        <f t="shared" si="66"/>
        <v>952.38095238095241</v>
      </c>
      <c r="F375" s="13">
        <f t="shared" si="63"/>
        <v>1377.6684419225019</v>
      </c>
      <c r="G375" s="7"/>
      <c r="H375" s="11">
        <f t="shared" si="67"/>
        <v>148913.0429984073</v>
      </c>
      <c r="I375" s="20">
        <f t="shared" si="68"/>
        <v>3307.3450786307349</v>
      </c>
      <c r="J375" s="12">
        <f t="shared" si="61"/>
        <v>1187.4535165646844</v>
      </c>
      <c r="K375" s="13">
        <f t="shared" si="69"/>
        <v>2119.8915620660505</v>
      </c>
      <c r="L375" s="7"/>
      <c r="M375" s="11">
        <f t="shared" si="70"/>
        <v>48610.809540648574</v>
      </c>
      <c r="N375" s="13">
        <f t="shared" si="71"/>
        <v>1284.4706694537963</v>
      </c>
      <c r="O375" s="12">
        <f t="shared" si="62"/>
        <v>387.6294216398266</v>
      </c>
      <c r="P375" s="20">
        <f t="shared" si="64"/>
        <v>896.84124781396963</v>
      </c>
    </row>
    <row r="376" spans="1:16" ht="20.149999999999999" customHeight="1" x14ac:dyDescent="0.35">
      <c r="A376" s="9">
        <v>366</v>
      </c>
      <c r="B376" s="10">
        <v>49010</v>
      </c>
      <c r="C376" s="11">
        <f t="shared" si="65"/>
        <v>52380.952380954302</v>
      </c>
      <c r="D376" s="11">
        <f t="shared" si="60"/>
        <v>417.69307008545059</v>
      </c>
      <c r="E376" s="20">
        <f t="shared" si="66"/>
        <v>952.38095238095241</v>
      </c>
      <c r="F376" s="13">
        <f t="shared" si="63"/>
        <v>1370.074022466403</v>
      </c>
      <c r="G376" s="7"/>
      <c r="H376" s="11">
        <f t="shared" si="67"/>
        <v>146793.15143634126</v>
      </c>
      <c r="I376" s="20">
        <f t="shared" si="68"/>
        <v>3307.3450786307349</v>
      </c>
      <c r="J376" s="12">
        <f t="shared" si="61"/>
        <v>1170.5492035547215</v>
      </c>
      <c r="K376" s="13">
        <f t="shared" si="69"/>
        <v>2136.7958750760135</v>
      </c>
      <c r="L376" s="7"/>
      <c r="M376" s="11">
        <f t="shared" si="70"/>
        <v>47713.968292834601</v>
      </c>
      <c r="N376" s="13">
        <f t="shared" si="71"/>
        <v>1284.4706694537963</v>
      </c>
      <c r="O376" s="12">
        <f t="shared" si="62"/>
        <v>380.4778835873247</v>
      </c>
      <c r="P376" s="20">
        <f t="shared" si="64"/>
        <v>903.99278586647165</v>
      </c>
    </row>
    <row r="377" spans="1:16" ht="20.149999999999999" customHeight="1" x14ac:dyDescent="0.35">
      <c r="A377" s="9">
        <v>367</v>
      </c>
      <c r="B377" s="10">
        <v>49011</v>
      </c>
      <c r="C377" s="11">
        <f t="shared" si="65"/>
        <v>51428.571428573348</v>
      </c>
      <c r="D377" s="11">
        <f t="shared" si="60"/>
        <v>410.09865062935177</v>
      </c>
      <c r="E377" s="20">
        <f t="shared" si="66"/>
        <v>952.38095238095241</v>
      </c>
      <c r="F377" s="13">
        <f t="shared" si="63"/>
        <v>1362.4796030103041</v>
      </c>
      <c r="G377" s="7"/>
      <c r="H377" s="11">
        <f t="shared" si="67"/>
        <v>144656.35556126526</v>
      </c>
      <c r="I377" s="20">
        <f t="shared" si="68"/>
        <v>3307.3450786307349</v>
      </c>
      <c r="J377" s="12">
        <f t="shared" si="61"/>
        <v>1153.5100931789632</v>
      </c>
      <c r="K377" s="13">
        <f t="shared" si="69"/>
        <v>2153.8349854517719</v>
      </c>
      <c r="L377" s="7"/>
      <c r="M377" s="11">
        <f t="shared" si="70"/>
        <v>46809.975506968127</v>
      </c>
      <c r="N377" s="13">
        <f t="shared" si="71"/>
        <v>1284.4706694537963</v>
      </c>
      <c r="O377" s="12">
        <f t="shared" si="62"/>
        <v>373.26931816610954</v>
      </c>
      <c r="P377" s="20">
        <f t="shared" si="64"/>
        <v>911.20135128768675</v>
      </c>
    </row>
    <row r="378" spans="1:16" ht="20.149999999999999" customHeight="1" x14ac:dyDescent="0.35">
      <c r="A378" s="9">
        <v>368</v>
      </c>
      <c r="B378" s="10">
        <v>49012</v>
      </c>
      <c r="C378" s="11">
        <f t="shared" si="65"/>
        <v>50476.190476192394</v>
      </c>
      <c r="D378" s="11">
        <f t="shared" si="60"/>
        <v>402.50423117325295</v>
      </c>
      <c r="E378" s="20">
        <f t="shared" si="66"/>
        <v>952.38095238095241</v>
      </c>
      <c r="F378" s="13">
        <f t="shared" si="63"/>
        <v>1354.8851835542055</v>
      </c>
      <c r="G378" s="7"/>
      <c r="H378" s="11">
        <f t="shared" si="67"/>
        <v>142502.52057581348</v>
      </c>
      <c r="I378" s="20">
        <f t="shared" si="68"/>
        <v>3307.3450786307349</v>
      </c>
      <c r="J378" s="12">
        <f t="shared" si="61"/>
        <v>1136.3351105442848</v>
      </c>
      <c r="K378" s="13">
        <f t="shared" si="69"/>
        <v>2171.00996808645</v>
      </c>
      <c r="L378" s="7"/>
      <c r="M378" s="11">
        <f t="shared" si="70"/>
        <v>45898.774155680439</v>
      </c>
      <c r="N378" s="13">
        <f t="shared" si="71"/>
        <v>1284.4706694537963</v>
      </c>
      <c r="O378" s="12">
        <f t="shared" si="62"/>
        <v>366.00327063193464</v>
      </c>
      <c r="P378" s="20">
        <f t="shared" si="64"/>
        <v>918.46739882186171</v>
      </c>
    </row>
    <row r="379" spans="1:16" ht="20.149999999999999" customHeight="1" x14ac:dyDescent="0.35">
      <c r="A379" s="9">
        <v>369</v>
      </c>
      <c r="B379" s="10">
        <v>49013</v>
      </c>
      <c r="C379" s="11">
        <f t="shared" si="65"/>
        <v>49523.80952381144</v>
      </c>
      <c r="D379" s="11">
        <f t="shared" si="60"/>
        <v>394.90981171715407</v>
      </c>
      <c r="E379" s="20">
        <f t="shared" si="66"/>
        <v>952.38095238095241</v>
      </c>
      <c r="F379" s="13">
        <f t="shared" si="63"/>
        <v>1347.2907640981066</v>
      </c>
      <c r="G379" s="7"/>
      <c r="H379" s="11">
        <f t="shared" si="67"/>
        <v>140331.51060772705</v>
      </c>
      <c r="I379" s="20">
        <f t="shared" si="68"/>
        <v>3307.3450786307349</v>
      </c>
      <c r="J379" s="12">
        <f t="shared" si="61"/>
        <v>1119.0231721862137</v>
      </c>
      <c r="K379" s="13">
        <f t="shared" si="69"/>
        <v>2188.3219064445211</v>
      </c>
      <c r="L379" s="7"/>
      <c r="M379" s="11">
        <f t="shared" si="70"/>
        <v>44980.306756858576</v>
      </c>
      <c r="N379" s="13">
        <f t="shared" si="71"/>
        <v>1284.4706694537963</v>
      </c>
      <c r="O379" s="12">
        <f t="shared" si="62"/>
        <v>358.67928261435912</v>
      </c>
      <c r="P379" s="20">
        <f t="shared" si="64"/>
        <v>925.79138683943711</v>
      </c>
    </row>
    <row r="380" spans="1:16" ht="20.149999999999999" customHeight="1" x14ac:dyDescent="0.35">
      <c r="A380" s="9">
        <v>370</v>
      </c>
      <c r="B380" s="10">
        <v>49014</v>
      </c>
      <c r="C380" s="11">
        <f t="shared" si="65"/>
        <v>48571.428571430486</v>
      </c>
      <c r="D380" s="11">
        <f t="shared" si="60"/>
        <v>387.31539226105525</v>
      </c>
      <c r="E380" s="20">
        <f t="shared" si="66"/>
        <v>952.38095238095241</v>
      </c>
      <c r="F380" s="13">
        <f t="shared" si="63"/>
        <v>1339.6963446420077</v>
      </c>
      <c r="G380" s="7"/>
      <c r="H380" s="11">
        <f t="shared" si="67"/>
        <v>138143.18870128252</v>
      </c>
      <c r="I380" s="20">
        <f t="shared" si="68"/>
        <v>3307.3450786307349</v>
      </c>
      <c r="J380" s="12">
        <f t="shared" si="61"/>
        <v>1101.5731860005785</v>
      </c>
      <c r="K380" s="13">
        <f t="shared" si="69"/>
        <v>2205.7718926301563</v>
      </c>
      <c r="L380" s="7"/>
      <c r="M380" s="11">
        <f t="shared" si="70"/>
        <v>44054.515370019137</v>
      </c>
      <c r="N380" s="13">
        <f t="shared" si="71"/>
        <v>1284.4706694537963</v>
      </c>
      <c r="O380" s="12">
        <f t="shared" si="62"/>
        <v>351.29689208783185</v>
      </c>
      <c r="P380" s="20">
        <f t="shared" si="64"/>
        <v>933.1737773659645</v>
      </c>
    </row>
    <row r="381" spans="1:16" ht="20.149999999999999" customHeight="1" x14ac:dyDescent="0.35">
      <c r="A381" s="9">
        <v>371</v>
      </c>
      <c r="B381" s="10">
        <v>49015</v>
      </c>
      <c r="C381" s="11">
        <f t="shared" si="65"/>
        <v>47619.047619049532</v>
      </c>
      <c r="D381" s="11">
        <f t="shared" si="60"/>
        <v>379.72097280495643</v>
      </c>
      <c r="E381" s="20">
        <f t="shared" si="66"/>
        <v>952.38095238095241</v>
      </c>
      <c r="F381" s="13">
        <f t="shared" si="63"/>
        <v>1332.1019251859088</v>
      </c>
      <c r="G381" s="7"/>
      <c r="H381" s="11">
        <f t="shared" si="67"/>
        <v>135937.41680865237</v>
      </c>
      <c r="I381" s="20">
        <f t="shared" si="68"/>
        <v>3307.3450786307349</v>
      </c>
      <c r="J381" s="12">
        <f t="shared" si="61"/>
        <v>1083.984051174617</v>
      </c>
      <c r="K381" s="13">
        <f t="shared" si="69"/>
        <v>2223.3610274561179</v>
      </c>
      <c r="L381" s="7"/>
      <c r="M381" s="11">
        <f t="shared" si="70"/>
        <v>43121.341592653174</v>
      </c>
      <c r="N381" s="13">
        <f t="shared" si="71"/>
        <v>1284.4706694537963</v>
      </c>
      <c r="O381" s="12">
        <f t="shared" si="62"/>
        <v>343.8556333425451</v>
      </c>
      <c r="P381" s="20">
        <f t="shared" si="64"/>
        <v>940.61503611125113</v>
      </c>
    </row>
    <row r="382" spans="1:16" ht="20.149999999999999" customHeight="1" x14ac:dyDescent="0.35">
      <c r="A382" s="9">
        <v>372</v>
      </c>
      <c r="B382" s="10">
        <v>49016</v>
      </c>
      <c r="C382" s="11">
        <f t="shared" si="65"/>
        <v>46666.666666668578</v>
      </c>
      <c r="D382" s="11">
        <f t="shared" si="60"/>
        <v>372.12655334885756</v>
      </c>
      <c r="E382" s="20">
        <f t="shared" si="66"/>
        <v>952.38095238095241</v>
      </c>
      <c r="F382" s="13">
        <f t="shared" si="63"/>
        <v>1324.50750572981</v>
      </c>
      <c r="G382" s="7"/>
      <c r="H382" s="11">
        <f t="shared" si="67"/>
        <v>133714.05578119625</v>
      </c>
      <c r="I382" s="20">
        <f t="shared" si="68"/>
        <v>3307.3450786307349</v>
      </c>
      <c r="J382" s="12">
        <f t="shared" si="61"/>
        <v>1066.2546581175302</v>
      </c>
      <c r="K382" s="13">
        <f t="shared" si="69"/>
        <v>2241.0904205132047</v>
      </c>
      <c r="L382" s="7"/>
      <c r="M382" s="11">
        <f t="shared" si="70"/>
        <v>42180.726556541922</v>
      </c>
      <c r="N382" s="13">
        <f t="shared" si="71"/>
        <v>1284.4706694537963</v>
      </c>
      <c r="O382" s="12">
        <f t="shared" si="62"/>
        <v>336.3550369550556</v>
      </c>
      <c r="P382" s="20">
        <f t="shared" si="64"/>
        <v>948.11563249874075</v>
      </c>
    </row>
    <row r="383" spans="1:16" ht="20.149999999999999" customHeight="1" x14ac:dyDescent="0.35">
      <c r="A383" s="9">
        <v>373</v>
      </c>
      <c r="B383" s="10">
        <v>49017</v>
      </c>
      <c r="C383" s="11">
        <f t="shared" si="65"/>
        <v>45714.285714287624</v>
      </c>
      <c r="D383" s="11">
        <f t="shared" si="60"/>
        <v>364.53213389275874</v>
      </c>
      <c r="E383" s="20">
        <f t="shared" si="66"/>
        <v>952.38095238095241</v>
      </c>
      <c r="F383" s="13">
        <f t="shared" si="63"/>
        <v>1316.9130862737111</v>
      </c>
      <c r="G383" s="7"/>
      <c r="H383" s="11">
        <f t="shared" si="67"/>
        <v>131472.96536068304</v>
      </c>
      <c r="I383" s="20">
        <f t="shared" si="68"/>
        <v>3307.3450786307349</v>
      </c>
      <c r="J383" s="12">
        <f t="shared" si="61"/>
        <v>1048.3838883904868</v>
      </c>
      <c r="K383" s="13">
        <f t="shared" si="69"/>
        <v>2258.961190240248</v>
      </c>
      <c r="L383" s="7"/>
      <c r="M383" s="11">
        <f t="shared" si="70"/>
        <v>41232.610924043183</v>
      </c>
      <c r="N383" s="13">
        <f>M383*($C$7+((1/($C$5*12-A382))))</f>
        <v>1187.8073573429047</v>
      </c>
      <c r="O383" s="12">
        <f t="shared" si="62"/>
        <v>328.79462975867176</v>
      </c>
      <c r="P383" s="20">
        <f t="shared" si="64"/>
        <v>859.01272758423283</v>
      </c>
    </row>
    <row r="384" spans="1:16" ht="20.149999999999999" customHeight="1" x14ac:dyDescent="0.35">
      <c r="A384" s="9">
        <v>374</v>
      </c>
      <c r="B384" s="10">
        <v>49018</v>
      </c>
      <c r="C384" s="11">
        <f t="shared" si="65"/>
        <v>44761.90476190667</v>
      </c>
      <c r="D384" s="11">
        <f t="shared" si="60"/>
        <v>356.93771443665992</v>
      </c>
      <c r="E384" s="20">
        <f t="shared" si="66"/>
        <v>952.38095238095241</v>
      </c>
      <c r="F384" s="13">
        <f t="shared" si="63"/>
        <v>1309.3186668176122</v>
      </c>
      <c r="G384" s="7"/>
      <c r="H384" s="11">
        <f t="shared" si="67"/>
        <v>129214.00417044279</v>
      </c>
      <c r="I384" s="20">
        <f t="shared" si="68"/>
        <v>3307.3450786307349</v>
      </c>
      <c r="J384" s="12">
        <f t="shared" si="61"/>
        <v>1030.3706146360673</v>
      </c>
      <c r="K384" s="13">
        <f t="shared" si="69"/>
        <v>2276.9744639946675</v>
      </c>
      <c r="L384" s="7"/>
      <c r="M384" s="11">
        <f t="shared" si="70"/>
        <v>40373.598196458952</v>
      </c>
      <c r="N384" s="13">
        <f t="shared" si="71"/>
        <v>1187.8073573429047</v>
      </c>
      <c r="O384" s="12">
        <f t="shared" si="62"/>
        <v>321.94474163869944</v>
      </c>
      <c r="P384" s="20">
        <f t="shared" si="64"/>
        <v>865.86261570420515</v>
      </c>
    </row>
    <row r="385" spans="1:16" ht="20.149999999999999" customHeight="1" x14ac:dyDescent="0.35">
      <c r="A385" s="9">
        <v>375</v>
      </c>
      <c r="B385" s="10">
        <v>49019</v>
      </c>
      <c r="C385" s="11">
        <f t="shared" si="65"/>
        <v>43809.523809525715</v>
      </c>
      <c r="D385" s="11">
        <f t="shared" si="60"/>
        <v>349.34329498056104</v>
      </c>
      <c r="E385" s="20">
        <f t="shared" si="66"/>
        <v>952.38095238095241</v>
      </c>
      <c r="F385" s="13">
        <f t="shared" si="63"/>
        <v>1301.7242473615133</v>
      </c>
      <c r="G385" s="7"/>
      <c r="H385" s="11">
        <f t="shared" si="67"/>
        <v>126937.02970644811</v>
      </c>
      <c r="I385" s="20">
        <f t="shared" si="68"/>
        <v>3307.3450786307349</v>
      </c>
      <c r="J385" s="12">
        <f t="shared" si="61"/>
        <v>1012.213700507146</v>
      </c>
      <c r="K385" s="13">
        <f t="shared" si="69"/>
        <v>2295.131378123589</v>
      </c>
      <c r="L385" s="7"/>
      <c r="M385" s="11">
        <f t="shared" si="70"/>
        <v>39507.73558075475</v>
      </c>
      <c r="N385" s="13">
        <f t="shared" si="71"/>
        <v>1187.8073573429047</v>
      </c>
      <c r="O385" s="12">
        <f t="shared" si="62"/>
        <v>315.04023154893622</v>
      </c>
      <c r="P385" s="20">
        <f t="shared" si="64"/>
        <v>872.76712579396849</v>
      </c>
    </row>
    <row r="386" spans="1:16" ht="20.149999999999999" customHeight="1" x14ac:dyDescent="0.35">
      <c r="A386" s="9">
        <v>376</v>
      </c>
      <c r="B386" s="10">
        <v>49020</v>
      </c>
      <c r="C386" s="11">
        <f t="shared" si="65"/>
        <v>42857.142857144761</v>
      </c>
      <c r="D386" s="11">
        <f t="shared" si="60"/>
        <v>341.74887552446222</v>
      </c>
      <c r="E386" s="20">
        <f t="shared" si="66"/>
        <v>952.38095238095241</v>
      </c>
      <c r="F386" s="13">
        <f t="shared" si="63"/>
        <v>1294.1298279054147</v>
      </c>
      <c r="G386" s="7"/>
      <c r="H386" s="11">
        <f t="shared" si="67"/>
        <v>124641.89832832452</v>
      </c>
      <c r="I386" s="20">
        <f t="shared" si="68"/>
        <v>3307.3450786307349</v>
      </c>
      <c r="J386" s="12">
        <f t="shared" si="61"/>
        <v>993.91200059520509</v>
      </c>
      <c r="K386" s="13">
        <f t="shared" si="69"/>
        <v>2313.4330780355299</v>
      </c>
      <c r="L386" s="7"/>
      <c r="M386" s="11">
        <f t="shared" si="70"/>
        <v>38634.968454960785</v>
      </c>
      <c r="N386" s="13">
        <f t="shared" si="71"/>
        <v>1187.8073573429047</v>
      </c>
      <c r="O386" s="12">
        <f t="shared" si="62"/>
        <v>308.08066392612437</v>
      </c>
      <c r="P386" s="20">
        <f t="shared" si="64"/>
        <v>879.72669341678034</v>
      </c>
    </row>
    <row r="387" spans="1:16" ht="20.149999999999999" customHeight="1" x14ac:dyDescent="0.35">
      <c r="A387" s="9">
        <v>377</v>
      </c>
      <c r="B387" s="10">
        <v>49021</v>
      </c>
      <c r="C387" s="11">
        <f t="shared" si="65"/>
        <v>41904.761904763807</v>
      </c>
      <c r="D387" s="11">
        <f t="shared" si="60"/>
        <v>334.1544560683634</v>
      </c>
      <c r="E387" s="20">
        <f t="shared" si="66"/>
        <v>952.38095238095241</v>
      </c>
      <c r="F387" s="13">
        <f t="shared" si="63"/>
        <v>1286.5354084493158</v>
      </c>
      <c r="G387" s="7"/>
      <c r="H387" s="11">
        <f t="shared" si="67"/>
        <v>122328.46525028899</v>
      </c>
      <c r="I387" s="20">
        <f t="shared" si="68"/>
        <v>3307.3450786307349</v>
      </c>
      <c r="J387" s="12">
        <f t="shared" si="61"/>
        <v>975.46436035807869</v>
      </c>
      <c r="K387" s="13">
        <f t="shared" si="69"/>
        <v>2331.8807182726559</v>
      </c>
      <c r="L387" s="7"/>
      <c r="M387" s="11">
        <f t="shared" si="70"/>
        <v>37755.241761544006</v>
      </c>
      <c r="N387" s="13">
        <f t="shared" si="71"/>
        <v>1187.8073573429047</v>
      </c>
      <c r="O387" s="12">
        <f t="shared" si="62"/>
        <v>301.06559973376386</v>
      </c>
      <c r="P387" s="20">
        <f t="shared" si="64"/>
        <v>886.74175760914079</v>
      </c>
    </row>
    <row r="388" spans="1:16" ht="20.149999999999999" customHeight="1" x14ac:dyDescent="0.35">
      <c r="A388" s="9">
        <v>378</v>
      </c>
      <c r="B388" s="10">
        <v>49022</v>
      </c>
      <c r="C388" s="11">
        <f t="shared" si="65"/>
        <v>40952.380952382853</v>
      </c>
      <c r="D388" s="11">
        <f t="shared" si="60"/>
        <v>326.56003661226453</v>
      </c>
      <c r="E388" s="20">
        <f t="shared" si="66"/>
        <v>952.38095238095241</v>
      </c>
      <c r="F388" s="13">
        <f t="shared" si="63"/>
        <v>1278.9409889932169</v>
      </c>
      <c r="G388" s="7"/>
      <c r="H388" s="11">
        <f t="shared" si="67"/>
        <v>119996.58453201634</v>
      </c>
      <c r="I388" s="20">
        <f t="shared" si="68"/>
        <v>3307.3450786307349</v>
      </c>
      <c r="J388" s="12">
        <f t="shared" si="61"/>
        <v>956.86961604711951</v>
      </c>
      <c r="K388" s="13">
        <f t="shared" si="69"/>
        <v>2350.4754625836154</v>
      </c>
      <c r="L388" s="7"/>
      <c r="M388" s="11">
        <f t="shared" si="70"/>
        <v>36868.500003934867</v>
      </c>
      <c r="N388" s="13">
        <f t="shared" si="71"/>
        <v>1187.8073573429047</v>
      </c>
      <c r="O388" s="12">
        <f t="shared" si="62"/>
        <v>293.9945964344156</v>
      </c>
      <c r="P388" s="20">
        <f t="shared" si="64"/>
        <v>893.81276090848905</v>
      </c>
    </row>
    <row r="389" spans="1:16" ht="20.149999999999999" customHeight="1" x14ac:dyDescent="0.35">
      <c r="A389" s="9">
        <v>379</v>
      </c>
      <c r="B389" s="10">
        <v>49023</v>
      </c>
      <c r="C389" s="11">
        <f t="shared" si="65"/>
        <v>40000.000000001899</v>
      </c>
      <c r="D389" s="11">
        <f t="shared" si="60"/>
        <v>318.96561715616571</v>
      </c>
      <c r="E389" s="20">
        <f t="shared" si="66"/>
        <v>952.38095238095241</v>
      </c>
      <c r="F389" s="13">
        <f t="shared" si="63"/>
        <v>1271.3465695371181</v>
      </c>
      <c r="G389" s="7"/>
      <c r="H389" s="11">
        <f t="shared" si="67"/>
        <v>117646.10906943271</v>
      </c>
      <c r="I389" s="20">
        <f t="shared" si="68"/>
        <v>3307.3450786307349</v>
      </c>
      <c r="J389" s="12">
        <f t="shared" si="61"/>
        <v>938.1265946337852</v>
      </c>
      <c r="K389" s="13">
        <f t="shared" si="69"/>
        <v>2369.2184839969495</v>
      </c>
      <c r="L389" s="7"/>
      <c r="M389" s="11">
        <f t="shared" si="70"/>
        <v>35974.687243026376</v>
      </c>
      <c r="N389" s="13">
        <f t="shared" si="71"/>
        <v>1187.8073573429047</v>
      </c>
      <c r="O389" s="12">
        <f t="shared" si="62"/>
        <v>286.86720796178514</v>
      </c>
      <c r="P389" s="20">
        <f t="shared" si="64"/>
        <v>900.94014938111945</v>
      </c>
    </row>
    <row r="390" spans="1:16" ht="20.149999999999999" customHeight="1" x14ac:dyDescent="0.35">
      <c r="A390" s="9">
        <v>380</v>
      </c>
      <c r="B390" s="10">
        <v>49024</v>
      </c>
      <c r="C390" s="11">
        <f t="shared" si="65"/>
        <v>39047.619047620945</v>
      </c>
      <c r="D390" s="11">
        <f t="shared" si="60"/>
        <v>311.37119770006689</v>
      </c>
      <c r="E390" s="20">
        <f t="shared" si="66"/>
        <v>952.38095238095241</v>
      </c>
      <c r="F390" s="13">
        <f t="shared" si="63"/>
        <v>1263.7521500810194</v>
      </c>
      <c r="G390" s="7"/>
      <c r="H390" s="11">
        <f t="shared" si="67"/>
        <v>115276.89058543576</v>
      </c>
      <c r="I390" s="20">
        <f t="shared" si="68"/>
        <v>3307.3450786307349</v>
      </c>
      <c r="J390" s="12">
        <f t="shared" si="61"/>
        <v>919.23411373563897</v>
      </c>
      <c r="K390" s="13">
        <f t="shared" si="69"/>
        <v>2388.110964895096</v>
      </c>
      <c r="L390" s="7"/>
      <c r="M390" s="11">
        <f t="shared" si="70"/>
        <v>35073.747093645259</v>
      </c>
      <c r="N390" s="13">
        <f t="shared" si="71"/>
        <v>1187.8073573429047</v>
      </c>
      <c r="O390" s="12">
        <f t="shared" si="62"/>
        <v>279.68298469258258</v>
      </c>
      <c r="P390" s="20">
        <f t="shared" si="64"/>
        <v>908.12437265032213</v>
      </c>
    </row>
    <row r="391" spans="1:16" ht="20.149999999999999" customHeight="1" x14ac:dyDescent="0.35">
      <c r="A391" s="9">
        <v>381</v>
      </c>
      <c r="B391" s="10">
        <v>49025</v>
      </c>
      <c r="C391" s="11">
        <f t="shared" si="65"/>
        <v>38095.238095239991</v>
      </c>
      <c r="D391" s="11">
        <f t="shared" si="60"/>
        <v>303.77677824396807</v>
      </c>
      <c r="E391" s="20">
        <f t="shared" si="66"/>
        <v>952.38095238095241</v>
      </c>
      <c r="F391" s="13">
        <f t="shared" si="63"/>
        <v>1256.1577306249205</v>
      </c>
      <c r="G391" s="7"/>
      <c r="H391" s="11">
        <f t="shared" si="67"/>
        <v>112888.77962054066</v>
      </c>
      <c r="I391" s="20">
        <f t="shared" si="68"/>
        <v>3307.3450786307349</v>
      </c>
      <c r="J391" s="12">
        <f t="shared" si="61"/>
        <v>900.19098154176061</v>
      </c>
      <c r="K391" s="13">
        <f t="shared" si="69"/>
        <v>2407.1540970889741</v>
      </c>
      <c r="L391" s="7"/>
      <c r="M391" s="11">
        <f t="shared" si="70"/>
        <v>34165.622720994936</v>
      </c>
      <c r="N391" s="13">
        <f t="shared" si="71"/>
        <v>1187.8073573429047</v>
      </c>
      <c r="O391" s="12">
        <f t="shared" si="62"/>
        <v>272.44147341815875</v>
      </c>
      <c r="P391" s="20">
        <f t="shared" si="64"/>
        <v>915.36588392474596</v>
      </c>
    </row>
    <row r="392" spans="1:16" ht="20.149999999999999" customHeight="1" x14ac:dyDescent="0.35">
      <c r="A392" s="9">
        <v>382</v>
      </c>
      <c r="B392" s="10">
        <v>49026</v>
      </c>
      <c r="C392" s="11">
        <f t="shared" si="65"/>
        <v>37142.857142859037</v>
      </c>
      <c r="D392" s="11">
        <f t="shared" si="60"/>
        <v>296.18235878786919</v>
      </c>
      <c r="E392" s="20">
        <f t="shared" si="66"/>
        <v>952.38095238095241</v>
      </c>
      <c r="F392" s="13">
        <f t="shared" si="63"/>
        <v>1248.5633111688217</v>
      </c>
      <c r="G392" s="7"/>
      <c r="H392" s="11">
        <f t="shared" si="67"/>
        <v>110481.62552345169</v>
      </c>
      <c r="I392" s="20">
        <f t="shared" si="68"/>
        <v>3307.3450786307349</v>
      </c>
      <c r="J392" s="12">
        <f t="shared" si="61"/>
        <v>880.99599673756211</v>
      </c>
      <c r="K392" s="13">
        <f t="shared" si="69"/>
        <v>2426.3490818931728</v>
      </c>
      <c r="L392" s="7"/>
      <c r="M392" s="11">
        <f t="shared" si="70"/>
        <v>33250.256837070192</v>
      </c>
      <c r="N392" s="13">
        <f t="shared" si="71"/>
        <v>1187.8073573429047</v>
      </c>
      <c r="O392" s="12">
        <f t="shared" si="62"/>
        <v>265.14221731591522</v>
      </c>
      <c r="P392" s="20">
        <f t="shared" si="64"/>
        <v>922.66514002698943</v>
      </c>
    </row>
    <row r="393" spans="1:16" ht="20.149999999999999" customHeight="1" x14ac:dyDescent="0.35">
      <c r="A393" s="9">
        <v>383</v>
      </c>
      <c r="B393" s="10">
        <v>49027</v>
      </c>
      <c r="C393" s="11">
        <f t="shared" si="65"/>
        <v>36190.476190478083</v>
      </c>
      <c r="D393" s="11">
        <f t="shared" si="60"/>
        <v>288.58793933177037</v>
      </c>
      <c r="E393" s="20">
        <f t="shared" si="66"/>
        <v>952.38095238095241</v>
      </c>
      <c r="F393" s="13">
        <f t="shared" si="63"/>
        <v>1240.9688917127228</v>
      </c>
      <c r="G393" s="7"/>
      <c r="H393" s="11">
        <f t="shared" si="67"/>
        <v>108055.27644155851</v>
      </c>
      <c r="I393" s="20">
        <f t="shared" si="68"/>
        <v>3307.3450786307349</v>
      </c>
      <c r="J393" s="12">
        <f t="shared" si="61"/>
        <v>861.64794842900426</v>
      </c>
      <c r="K393" s="13">
        <f t="shared" si="69"/>
        <v>2445.6971302017305</v>
      </c>
      <c r="L393" s="7"/>
      <c r="M393" s="11">
        <f t="shared" si="70"/>
        <v>32327.591697043201</v>
      </c>
      <c r="N393" s="13">
        <f t="shared" si="71"/>
        <v>1187.8073573429047</v>
      </c>
      <c r="O393" s="12">
        <f t="shared" si="62"/>
        <v>257.78475592048585</v>
      </c>
      <c r="P393" s="20">
        <f t="shared" si="64"/>
        <v>930.0226014224188</v>
      </c>
    </row>
    <row r="394" spans="1:16" ht="20.149999999999999" customHeight="1" x14ac:dyDescent="0.35">
      <c r="A394" s="9">
        <v>384</v>
      </c>
      <c r="B394" s="10">
        <v>49028</v>
      </c>
      <c r="C394" s="11">
        <f t="shared" si="65"/>
        <v>35238.095238097128</v>
      </c>
      <c r="D394" s="11">
        <f t="shared" si="60"/>
        <v>280.99351987567155</v>
      </c>
      <c r="E394" s="20">
        <f t="shared" si="66"/>
        <v>952.38095238095241</v>
      </c>
      <c r="F394" s="13">
        <f t="shared" si="63"/>
        <v>1233.3744722566239</v>
      </c>
      <c r="G394" s="7"/>
      <c r="H394" s="11">
        <f t="shared" si="67"/>
        <v>105609.57931135678</v>
      </c>
      <c r="I394" s="20">
        <f t="shared" si="68"/>
        <v>3307.3450786307349</v>
      </c>
      <c r="J394" s="12">
        <f t="shared" si="61"/>
        <v>842.14561606620862</v>
      </c>
      <c r="K394" s="13">
        <f t="shared" si="69"/>
        <v>2465.1994625645261</v>
      </c>
      <c r="L394" s="7"/>
      <c r="M394" s="11">
        <f t="shared" si="70"/>
        <v>31397.569095620784</v>
      </c>
      <c r="N394" s="13">
        <f t="shared" si="71"/>
        <v>1187.8073573429047</v>
      </c>
      <c r="O394" s="12">
        <f t="shared" si="62"/>
        <v>250.36862509468909</v>
      </c>
      <c r="P394" s="20">
        <f t="shared" si="64"/>
        <v>937.4387322482155</v>
      </c>
    </row>
    <row r="395" spans="1:16" ht="20.149999999999999" customHeight="1" x14ac:dyDescent="0.35">
      <c r="A395" s="9">
        <v>385</v>
      </c>
      <c r="B395" s="10">
        <v>49029</v>
      </c>
      <c r="C395" s="11">
        <f t="shared" si="65"/>
        <v>34285.714285716174</v>
      </c>
      <c r="D395" s="11">
        <f t="shared" ref="D395:D430" si="72">+C395*$C$7</f>
        <v>273.39910041957268</v>
      </c>
      <c r="E395" s="20">
        <f t="shared" si="66"/>
        <v>952.38095238095241</v>
      </c>
      <c r="F395" s="13">
        <f t="shared" si="63"/>
        <v>1225.780052800525</v>
      </c>
      <c r="G395" s="7"/>
      <c r="H395" s="11">
        <f t="shared" si="67"/>
        <v>103144.37984879225</v>
      </c>
      <c r="I395" s="20">
        <f t="shared" si="68"/>
        <v>3307.3450786307349</v>
      </c>
      <c r="J395" s="12">
        <f t="shared" ref="J395:J430" si="73">+H395*$C$7</f>
        <v>822.48776936646095</v>
      </c>
      <c r="K395" s="13">
        <f t="shared" si="69"/>
        <v>2484.8573092642737</v>
      </c>
      <c r="L395" s="7"/>
      <c r="M395" s="11">
        <f t="shared" si="70"/>
        <v>30460.130363372569</v>
      </c>
      <c r="N395" s="13">
        <f>M395*($C$7+((1/($C$5*12-A394))))</f>
        <v>1089.008089316153</v>
      </c>
      <c r="O395" s="12">
        <f t="shared" ref="O395:O430" si="74">+M395*$C$7</f>
        <v>242.8933570002483</v>
      </c>
      <c r="P395" s="20">
        <f t="shared" si="64"/>
        <v>846.11473231590469</v>
      </c>
    </row>
    <row r="396" spans="1:16" ht="20.149999999999999" customHeight="1" x14ac:dyDescent="0.35">
      <c r="A396" s="9">
        <v>386</v>
      </c>
      <c r="B396" s="10">
        <v>49030</v>
      </c>
      <c r="C396" s="11">
        <f t="shared" si="65"/>
        <v>33333.33333333522</v>
      </c>
      <c r="D396" s="11">
        <f t="shared" si="72"/>
        <v>265.80468096347386</v>
      </c>
      <c r="E396" s="20">
        <f t="shared" si="66"/>
        <v>952.38095238095241</v>
      </c>
      <c r="F396" s="13">
        <f t="shared" ref="F396:F430" si="75">+D396+E396</f>
        <v>1218.1856333444262</v>
      </c>
      <c r="G396" s="7"/>
      <c r="H396" s="11">
        <f t="shared" si="67"/>
        <v>100659.52253952797</v>
      </c>
      <c r="I396" s="20">
        <f t="shared" si="68"/>
        <v>3307.3450786307349</v>
      </c>
      <c r="J396" s="12">
        <f t="shared" si="73"/>
        <v>802.67316823659974</v>
      </c>
      <c r="K396" s="13">
        <f t="shared" si="69"/>
        <v>2504.671910394135</v>
      </c>
      <c r="L396" s="7"/>
      <c r="M396" s="11">
        <f t="shared" si="70"/>
        <v>29614.015631056664</v>
      </c>
      <c r="N396" s="13">
        <f t="shared" si="71"/>
        <v>1089.008089316153</v>
      </c>
      <c r="O396" s="12">
        <f t="shared" si="74"/>
        <v>236.14631930579696</v>
      </c>
      <c r="P396" s="20">
        <f t="shared" ref="P396:P430" si="76">+N396-O396</f>
        <v>852.86177001035605</v>
      </c>
    </row>
    <row r="397" spans="1:16" ht="20.149999999999999" customHeight="1" x14ac:dyDescent="0.35">
      <c r="A397" s="9">
        <v>387</v>
      </c>
      <c r="B397" s="10">
        <v>49031</v>
      </c>
      <c r="C397" s="11">
        <f t="shared" ref="C397:C430" si="77">IF(C396-E396&lt;=0,0,(C396-E396))</f>
        <v>32380.952380954266</v>
      </c>
      <c r="D397" s="11">
        <f t="shared" si="72"/>
        <v>258.21026150737504</v>
      </c>
      <c r="E397" s="20">
        <f t="shared" ref="E397:E430" si="78">IF(D397=0,0,E396)</f>
        <v>952.38095238095241</v>
      </c>
      <c r="F397" s="13">
        <f t="shared" si="75"/>
        <v>1210.5912138883275</v>
      </c>
      <c r="G397" s="7"/>
      <c r="H397" s="11">
        <f t="shared" ref="H397:H430" si="79">IF(TRUNC(H396-K396)&lt;=0,0,(H396-K396))</f>
        <v>98154.850629133842</v>
      </c>
      <c r="I397" s="20">
        <f t="shared" ref="I397:I430" si="80">IF(H397&lt;=0,0,I396)</f>
        <v>3307.3450786307349</v>
      </c>
      <c r="J397" s="12">
        <f t="shared" si="73"/>
        <v>782.7005626947863</v>
      </c>
      <c r="K397" s="13">
        <f t="shared" ref="K397:K430" si="81">+I397-J397</f>
        <v>2524.6445159359487</v>
      </c>
      <c r="L397" s="7"/>
      <c r="M397" s="11">
        <f t="shared" ref="M397:M430" si="82">IF(M396-P396&lt;=0,0,(M396-P396))</f>
        <v>28761.153861046307</v>
      </c>
      <c r="N397" s="13">
        <f t="shared" ref="N397:N430" si="83">IF(M397&lt;=0,0,N396)</f>
        <v>1089.008089316153</v>
      </c>
      <c r="O397" s="12">
        <f t="shared" si="74"/>
        <v>229.34547978529096</v>
      </c>
      <c r="P397" s="20">
        <f t="shared" si="76"/>
        <v>859.66260953086203</v>
      </c>
    </row>
    <row r="398" spans="1:16" ht="20.149999999999999" customHeight="1" x14ac:dyDescent="0.35">
      <c r="A398" s="9">
        <v>388</v>
      </c>
      <c r="B398" s="10">
        <v>49032</v>
      </c>
      <c r="C398" s="11">
        <f t="shared" si="77"/>
        <v>31428.571428573312</v>
      </c>
      <c r="D398" s="11">
        <f t="shared" si="72"/>
        <v>250.61584205127619</v>
      </c>
      <c r="E398" s="20">
        <f t="shared" si="78"/>
        <v>952.38095238095241</v>
      </c>
      <c r="F398" s="13">
        <f t="shared" si="75"/>
        <v>1202.9967944322286</v>
      </c>
      <c r="G398" s="7"/>
      <c r="H398" s="11">
        <f t="shared" si="79"/>
        <v>95630.206113197899</v>
      </c>
      <c r="I398" s="20">
        <f t="shared" si="80"/>
        <v>3307.3450786307349</v>
      </c>
      <c r="J398" s="12">
        <f t="shared" si="73"/>
        <v>762.5686927916513</v>
      </c>
      <c r="K398" s="13">
        <f t="shared" si="81"/>
        <v>2544.7763858390836</v>
      </c>
      <c r="L398" s="7"/>
      <c r="M398" s="11">
        <f t="shared" si="82"/>
        <v>27901.491251515443</v>
      </c>
      <c r="N398" s="13">
        <f t="shared" si="83"/>
        <v>1089.008089316153</v>
      </c>
      <c r="O398" s="12">
        <f t="shared" si="74"/>
        <v>222.49040941541398</v>
      </c>
      <c r="P398" s="20">
        <f t="shared" si="76"/>
        <v>866.51767990073904</v>
      </c>
    </row>
    <row r="399" spans="1:16" ht="20.149999999999999" customHeight="1" x14ac:dyDescent="0.35">
      <c r="A399" s="9">
        <v>389</v>
      </c>
      <c r="B399" s="10">
        <v>49033</v>
      </c>
      <c r="C399" s="11">
        <f t="shared" si="77"/>
        <v>30476.190476192358</v>
      </c>
      <c r="D399" s="11">
        <f t="shared" si="72"/>
        <v>243.02142259517734</v>
      </c>
      <c r="E399" s="20">
        <f t="shared" si="78"/>
        <v>952.38095238095241</v>
      </c>
      <c r="F399" s="13">
        <f t="shared" si="75"/>
        <v>1195.4023749761297</v>
      </c>
      <c r="G399" s="7"/>
      <c r="H399" s="11">
        <f t="shared" si="79"/>
        <v>93085.429727358816</v>
      </c>
      <c r="I399" s="20">
        <f t="shared" si="80"/>
        <v>3307.3450786307349</v>
      </c>
      <c r="J399" s="12">
        <f t="shared" si="73"/>
        <v>742.27628853081228</v>
      </c>
      <c r="K399" s="13">
        <f t="shared" si="81"/>
        <v>2565.0687900999228</v>
      </c>
      <c r="L399" s="7"/>
      <c r="M399" s="11">
        <f t="shared" si="82"/>
        <v>27034.973571614704</v>
      </c>
      <c r="N399" s="13">
        <f t="shared" si="83"/>
        <v>1089.008089316153</v>
      </c>
      <c r="O399" s="12">
        <f t="shared" si="74"/>
        <v>215.58067575175761</v>
      </c>
      <c r="P399" s="20">
        <f t="shared" si="76"/>
        <v>873.42741356439547</v>
      </c>
    </row>
    <row r="400" spans="1:16" ht="20.149999999999999" customHeight="1" x14ac:dyDescent="0.35">
      <c r="A400" s="9">
        <v>390</v>
      </c>
      <c r="B400" s="10">
        <v>49034</v>
      </c>
      <c r="C400" s="11">
        <f t="shared" si="77"/>
        <v>29523.809523811404</v>
      </c>
      <c r="D400" s="11">
        <f t="shared" si="72"/>
        <v>235.42700313907852</v>
      </c>
      <c r="E400" s="20">
        <f t="shared" si="78"/>
        <v>952.38095238095241</v>
      </c>
      <c r="F400" s="13">
        <f t="shared" si="75"/>
        <v>1187.8079555200309</v>
      </c>
      <c r="G400" s="7"/>
      <c r="H400" s="11">
        <f t="shared" si="79"/>
        <v>90520.360937258898</v>
      </c>
      <c r="I400" s="20">
        <f t="shared" si="80"/>
        <v>3307.3450786307349</v>
      </c>
      <c r="J400" s="12">
        <f t="shared" si="73"/>
        <v>721.82206978875718</v>
      </c>
      <c r="K400" s="13">
        <f t="shared" si="81"/>
        <v>2585.5230088419776</v>
      </c>
      <c r="L400" s="7"/>
      <c r="M400" s="11">
        <f t="shared" si="82"/>
        <v>26161.546158050311</v>
      </c>
      <c r="N400" s="13">
        <f t="shared" si="83"/>
        <v>1089.008089316153</v>
      </c>
      <c r="O400" s="12">
        <f t="shared" si="74"/>
        <v>208.61584290154093</v>
      </c>
      <c r="P400" s="20">
        <f t="shared" si="76"/>
        <v>880.39224641461215</v>
      </c>
    </row>
    <row r="401" spans="1:16" ht="20.149999999999999" customHeight="1" x14ac:dyDescent="0.35">
      <c r="A401" s="9">
        <v>391</v>
      </c>
      <c r="B401" s="10">
        <v>49035</v>
      </c>
      <c r="C401" s="11">
        <f t="shared" si="77"/>
        <v>28571.42857143045</v>
      </c>
      <c r="D401" s="11">
        <f t="shared" si="72"/>
        <v>227.83258368297967</v>
      </c>
      <c r="E401" s="20">
        <f t="shared" si="78"/>
        <v>952.38095238095241</v>
      </c>
      <c r="F401" s="13">
        <f t="shared" si="75"/>
        <v>1180.213536063932</v>
      </c>
      <c r="G401" s="7"/>
      <c r="H401" s="11">
        <f t="shared" si="79"/>
        <v>87934.83792841692</v>
      </c>
      <c r="I401" s="20">
        <f t="shared" si="80"/>
        <v>3307.3450786307349</v>
      </c>
      <c r="J401" s="12">
        <f t="shared" si="73"/>
        <v>701.2047462340895</v>
      </c>
      <c r="K401" s="13">
        <f t="shared" si="81"/>
        <v>2606.1403323966451</v>
      </c>
      <c r="L401" s="7"/>
      <c r="M401" s="11">
        <f t="shared" si="82"/>
        <v>25281.153911635698</v>
      </c>
      <c r="N401" s="13">
        <f t="shared" si="83"/>
        <v>1089.008089316153</v>
      </c>
      <c r="O401" s="12">
        <f t="shared" si="74"/>
        <v>201.59547149611276</v>
      </c>
      <c r="P401" s="20">
        <f t="shared" si="76"/>
        <v>887.41261782004028</v>
      </c>
    </row>
    <row r="402" spans="1:16" ht="20.149999999999999" customHeight="1" x14ac:dyDescent="0.35">
      <c r="A402" s="9">
        <v>392</v>
      </c>
      <c r="B402" s="10">
        <v>49036</v>
      </c>
      <c r="C402" s="11">
        <f t="shared" si="77"/>
        <v>27619.047619049496</v>
      </c>
      <c r="D402" s="11">
        <f t="shared" si="72"/>
        <v>220.23816422688083</v>
      </c>
      <c r="E402" s="20">
        <f t="shared" si="78"/>
        <v>952.38095238095241</v>
      </c>
      <c r="F402" s="13">
        <f t="shared" si="75"/>
        <v>1172.6191166078333</v>
      </c>
      <c r="G402" s="7"/>
      <c r="H402" s="11">
        <f t="shared" si="79"/>
        <v>85328.697596020269</v>
      </c>
      <c r="I402" s="20">
        <f t="shared" si="80"/>
        <v>3307.3450786307349</v>
      </c>
      <c r="J402" s="12">
        <f t="shared" si="73"/>
        <v>680.42301724612867</v>
      </c>
      <c r="K402" s="13">
        <f t="shared" si="81"/>
        <v>2626.9220613846064</v>
      </c>
      <c r="L402" s="7"/>
      <c r="M402" s="11">
        <f t="shared" si="82"/>
        <v>24393.741293815659</v>
      </c>
      <c r="N402" s="13">
        <f t="shared" si="83"/>
        <v>1089.008089316153</v>
      </c>
      <c r="O402" s="12">
        <f t="shared" si="74"/>
        <v>194.51911866323468</v>
      </c>
      <c r="P402" s="20">
        <f t="shared" si="76"/>
        <v>894.4889706529184</v>
      </c>
    </row>
    <row r="403" spans="1:16" ht="20.149999999999999" customHeight="1" x14ac:dyDescent="0.35">
      <c r="A403" s="9">
        <v>393</v>
      </c>
      <c r="B403" s="10">
        <v>49037</v>
      </c>
      <c r="C403" s="11">
        <f t="shared" si="77"/>
        <v>26666.666666668541</v>
      </c>
      <c r="D403" s="11">
        <f t="shared" si="72"/>
        <v>212.64374477078201</v>
      </c>
      <c r="E403" s="20">
        <f t="shared" si="78"/>
        <v>952.38095238095241</v>
      </c>
      <c r="F403" s="13">
        <f t="shared" si="75"/>
        <v>1165.0246971517345</v>
      </c>
      <c r="G403" s="7"/>
      <c r="H403" s="11">
        <f t="shared" si="79"/>
        <v>82701.775534635657</v>
      </c>
      <c r="I403" s="20">
        <f t="shared" si="80"/>
        <v>3307.3450786307349</v>
      </c>
      <c r="J403" s="12">
        <f t="shared" si="73"/>
        <v>659.47557183286244</v>
      </c>
      <c r="K403" s="13">
        <f t="shared" si="81"/>
        <v>2647.8695067978724</v>
      </c>
      <c r="L403" s="7"/>
      <c r="M403" s="11">
        <f t="shared" si="82"/>
        <v>23499.252323162742</v>
      </c>
      <c r="N403" s="13">
        <f t="shared" si="83"/>
        <v>1089.008089316153</v>
      </c>
      <c r="O403" s="12">
        <f t="shared" si="74"/>
        <v>187.38633799914274</v>
      </c>
      <c r="P403" s="20">
        <f t="shared" si="76"/>
        <v>901.62175131701031</v>
      </c>
    </row>
    <row r="404" spans="1:16" ht="20.149999999999999" customHeight="1" x14ac:dyDescent="0.35">
      <c r="A404" s="9">
        <v>394</v>
      </c>
      <c r="B404" s="10">
        <v>49038</v>
      </c>
      <c r="C404" s="11">
        <f t="shared" si="77"/>
        <v>25714.285714287587</v>
      </c>
      <c r="D404" s="11">
        <f t="shared" si="72"/>
        <v>205.04932531468316</v>
      </c>
      <c r="E404" s="20">
        <f t="shared" si="78"/>
        <v>952.38095238095241</v>
      </c>
      <c r="F404" s="13">
        <f t="shared" si="75"/>
        <v>1157.4302776956356</v>
      </c>
      <c r="G404" s="7"/>
      <c r="H404" s="11">
        <f t="shared" si="79"/>
        <v>80053.906027837787</v>
      </c>
      <c r="I404" s="20">
        <f t="shared" si="80"/>
        <v>3307.3450786307349</v>
      </c>
      <c r="J404" s="12">
        <f t="shared" si="73"/>
        <v>638.36108854824408</v>
      </c>
      <c r="K404" s="13">
        <f t="shared" si="81"/>
        <v>2668.9839900824909</v>
      </c>
      <c r="L404" s="7"/>
      <c r="M404" s="11">
        <f t="shared" si="82"/>
        <v>22597.630571845733</v>
      </c>
      <c r="N404" s="13">
        <f t="shared" si="83"/>
        <v>1089.008089316153</v>
      </c>
      <c r="O404" s="12">
        <f t="shared" si="74"/>
        <v>180.19667954038675</v>
      </c>
      <c r="P404" s="20">
        <f t="shared" si="76"/>
        <v>908.81140977576626</v>
      </c>
    </row>
    <row r="405" spans="1:16" ht="20.149999999999999" customHeight="1" x14ac:dyDescent="0.35">
      <c r="A405" s="9">
        <v>395</v>
      </c>
      <c r="B405" s="10">
        <v>49039</v>
      </c>
      <c r="C405" s="11">
        <f t="shared" si="77"/>
        <v>24761.904761906633</v>
      </c>
      <c r="D405" s="11">
        <f t="shared" si="72"/>
        <v>197.45490585858431</v>
      </c>
      <c r="E405" s="20">
        <f t="shared" si="78"/>
        <v>952.38095238095241</v>
      </c>
      <c r="F405" s="13">
        <f t="shared" si="75"/>
        <v>1149.8358582395367</v>
      </c>
      <c r="G405" s="7"/>
      <c r="H405" s="11">
        <f t="shared" si="79"/>
        <v>77384.922037755299</v>
      </c>
      <c r="I405" s="20">
        <f t="shared" si="80"/>
        <v>3307.3450786307349</v>
      </c>
      <c r="J405" s="12">
        <f t="shared" si="73"/>
        <v>617.07823540883044</v>
      </c>
      <c r="K405" s="13">
        <f t="shared" si="81"/>
        <v>2690.2668432219043</v>
      </c>
      <c r="L405" s="7"/>
      <c r="M405" s="11">
        <f t="shared" si="82"/>
        <v>21688.819162069965</v>
      </c>
      <c r="N405" s="13">
        <f t="shared" si="83"/>
        <v>1089.008089316153</v>
      </c>
      <c r="O405" s="12">
        <f t="shared" si="74"/>
        <v>172.94968973544476</v>
      </c>
      <c r="P405" s="20">
        <f t="shared" si="76"/>
        <v>916.05839958070828</v>
      </c>
    </row>
    <row r="406" spans="1:16" ht="20.149999999999999" customHeight="1" x14ac:dyDescent="0.35">
      <c r="A406" s="9">
        <v>396</v>
      </c>
      <c r="B406" s="10">
        <v>49040</v>
      </c>
      <c r="C406" s="11">
        <f t="shared" si="77"/>
        <v>23809.523809525679</v>
      </c>
      <c r="D406" s="11">
        <f t="shared" si="72"/>
        <v>189.86048640248549</v>
      </c>
      <c r="E406" s="20">
        <f t="shared" si="78"/>
        <v>952.38095238095241</v>
      </c>
      <c r="F406" s="13">
        <f t="shared" si="75"/>
        <v>1142.2414387834378</v>
      </c>
      <c r="G406" s="7"/>
      <c r="H406" s="11">
        <f t="shared" si="79"/>
        <v>74694.655194533392</v>
      </c>
      <c r="I406" s="20">
        <f t="shared" si="80"/>
        <v>3307.3450786307349</v>
      </c>
      <c r="J406" s="12">
        <f t="shared" si="73"/>
        <v>595.62566980975532</v>
      </c>
      <c r="K406" s="13">
        <f t="shared" si="81"/>
        <v>2711.7194088209794</v>
      </c>
      <c r="L406" s="7"/>
      <c r="M406" s="11">
        <f t="shared" si="82"/>
        <v>20772.760762489255</v>
      </c>
      <c r="N406" s="13">
        <f t="shared" si="83"/>
        <v>1089.008089316153</v>
      </c>
      <c r="O406" s="12">
        <f t="shared" si="74"/>
        <v>165.64491141611137</v>
      </c>
      <c r="P406" s="20">
        <f t="shared" si="76"/>
        <v>923.36317790004159</v>
      </c>
    </row>
    <row r="407" spans="1:16" ht="20.149999999999999" customHeight="1" x14ac:dyDescent="0.35">
      <c r="A407" s="9">
        <v>397</v>
      </c>
      <c r="B407" s="10">
        <v>49041</v>
      </c>
      <c r="C407" s="11">
        <f t="shared" si="77"/>
        <v>22857.142857144725</v>
      </c>
      <c r="D407" s="11">
        <f t="shared" si="72"/>
        <v>182.26606694638664</v>
      </c>
      <c r="E407" s="20">
        <f t="shared" si="78"/>
        <v>952.38095238095241</v>
      </c>
      <c r="F407" s="13">
        <f t="shared" si="75"/>
        <v>1134.647019327339</v>
      </c>
      <c r="G407" s="7"/>
      <c r="H407" s="11">
        <f t="shared" si="79"/>
        <v>71982.935785712412</v>
      </c>
      <c r="I407" s="20">
        <f t="shared" si="80"/>
        <v>3307.3450786307349</v>
      </c>
      <c r="J407" s="12">
        <f t="shared" si="73"/>
        <v>574.00203844003295</v>
      </c>
      <c r="K407" s="13">
        <f t="shared" si="81"/>
        <v>2733.3430401907017</v>
      </c>
      <c r="L407" s="7"/>
      <c r="M407" s="11">
        <f t="shared" si="82"/>
        <v>19849.397584589213</v>
      </c>
      <c r="N407" s="13">
        <f>M407*($C$7+((1/($C$5*12-A406))))</f>
        <v>985.34011645987471</v>
      </c>
      <c r="O407" s="12">
        <f t="shared" si="74"/>
        <v>158.28188376865756</v>
      </c>
      <c r="P407" s="20">
        <f t="shared" si="76"/>
        <v>827.0582326912172</v>
      </c>
    </row>
    <row r="408" spans="1:16" ht="20.149999999999999" customHeight="1" x14ac:dyDescent="0.35">
      <c r="A408" s="9">
        <v>398</v>
      </c>
      <c r="B408" s="10">
        <v>49042</v>
      </c>
      <c r="C408" s="11">
        <f t="shared" si="77"/>
        <v>21904.761904763771</v>
      </c>
      <c r="D408" s="11">
        <f t="shared" si="72"/>
        <v>174.67164749028782</v>
      </c>
      <c r="E408" s="20">
        <f t="shared" si="78"/>
        <v>952.38095238095241</v>
      </c>
      <c r="F408" s="13">
        <f t="shared" si="75"/>
        <v>1127.0525998712403</v>
      </c>
      <c r="G408" s="7"/>
      <c r="H408" s="11">
        <f t="shared" si="79"/>
        <v>69249.592745521717</v>
      </c>
      <c r="I408" s="20">
        <f t="shared" si="80"/>
        <v>3307.3450786307349</v>
      </c>
      <c r="J408" s="12">
        <f t="shared" si="73"/>
        <v>552.20597719718558</v>
      </c>
      <c r="K408" s="13">
        <f t="shared" si="81"/>
        <v>2755.1391014335495</v>
      </c>
      <c r="L408" s="7"/>
      <c r="M408" s="11">
        <f t="shared" si="82"/>
        <v>19022.339351897994</v>
      </c>
      <c r="N408" s="13">
        <f t="shared" si="83"/>
        <v>985.34011645987471</v>
      </c>
      <c r="O408" s="12">
        <f t="shared" si="74"/>
        <v>151.68680527829682</v>
      </c>
      <c r="P408" s="20">
        <f t="shared" si="76"/>
        <v>833.65331118157792</v>
      </c>
    </row>
    <row r="409" spans="1:16" ht="20.149999999999999" customHeight="1" x14ac:dyDescent="0.35">
      <c r="A409" s="9">
        <v>399</v>
      </c>
      <c r="B409" s="10">
        <v>49043</v>
      </c>
      <c r="C409" s="11">
        <f t="shared" si="77"/>
        <v>20952.380952382817</v>
      </c>
      <c r="D409" s="11">
        <f t="shared" si="72"/>
        <v>167.07722803418898</v>
      </c>
      <c r="E409" s="20">
        <f t="shared" si="78"/>
        <v>952.38095238095241</v>
      </c>
      <c r="F409" s="13">
        <f t="shared" si="75"/>
        <v>1119.4581804151414</v>
      </c>
      <c r="G409" s="7"/>
      <c r="H409" s="11">
        <f t="shared" si="79"/>
        <v>66494.453644088164</v>
      </c>
      <c r="I409" s="20">
        <f t="shared" si="80"/>
        <v>3307.3450786307349</v>
      </c>
      <c r="J409" s="12">
        <f t="shared" si="73"/>
        <v>530.23611110119066</v>
      </c>
      <c r="K409" s="13">
        <f t="shared" si="81"/>
        <v>2777.1089675295443</v>
      </c>
      <c r="L409" s="7"/>
      <c r="M409" s="11">
        <f t="shared" si="82"/>
        <v>18188.686040716417</v>
      </c>
      <c r="N409" s="13">
        <f t="shared" si="83"/>
        <v>985.34011645987471</v>
      </c>
      <c r="O409" s="12">
        <f t="shared" si="74"/>
        <v>145.03913670591433</v>
      </c>
      <c r="P409" s="20">
        <f t="shared" si="76"/>
        <v>840.30097975396041</v>
      </c>
    </row>
    <row r="410" spans="1:16" ht="20.149999999999999" customHeight="1" x14ac:dyDescent="0.35">
      <c r="A410" s="9">
        <v>400</v>
      </c>
      <c r="B410" s="10">
        <v>49044</v>
      </c>
      <c r="C410" s="11">
        <f t="shared" si="77"/>
        <v>20000.000000001863</v>
      </c>
      <c r="D410" s="11">
        <f t="shared" si="72"/>
        <v>159.48280857809013</v>
      </c>
      <c r="E410" s="20">
        <f t="shared" si="78"/>
        <v>952.38095238095241</v>
      </c>
      <c r="F410" s="13">
        <f t="shared" si="75"/>
        <v>1111.8637609590426</v>
      </c>
      <c r="G410" s="7"/>
      <c r="H410" s="11">
        <f t="shared" si="79"/>
        <v>63717.34467655862</v>
      </c>
      <c r="I410" s="20">
        <f t="shared" si="80"/>
        <v>3307.3450786307349</v>
      </c>
      <c r="J410" s="12">
        <f t="shared" si="73"/>
        <v>508.09105420774216</v>
      </c>
      <c r="K410" s="13">
        <f t="shared" si="81"/>
        <v>2799.2540244229926</v>
      </c>
      <c r="L410" s="7"/>
      <c r="M410" s="11">
        <f t="shared" si="82"/>
        <v>17348.385060962457</v>
      </c>
      <c r="N410" s="13">
        <f t="shared" si="83"/>
        <v>985.34011645987471</v>
      </c>
      <c r="O410" s="12">
        <f t="shared" si="74"/>
        <v>138.33845869081082</v>
      </c>
      <c r="P410" s="20">
        <f t="shared" si="76"/>
        <v>847.00165776906385</v>
      </c>
    </row>
    <row r="411" spans="1:16" ht="20.149999999999999" customHeight="1" x14ac:dyDescent="0.35">
      <c r="A411" s="9">
        <v>401</v>
      </c>
      <c r="B411" s="10">
        <v>49045</v>
      </c>
      <c r="C411" s="11">
        <f t="shared" si="77"/>
        <v>19047.619047620909</v>
      </c>
      <c r="D411" s="11">
        <f t="shared" si="72"/>
        <v>151.88838912199131</v>
      </c>
      <c r="E411" s="20">
        <f t="shared" si="78"/>
        <v>952.38095238095241</v>
      </c>
      <c r="F411" s="13">
        <f t="shared" si="75"/>
        <v>1104.2693415029437</v>
      </c>
      <c r="G411" s="7"/>
      <c r="H411" s="11">
        <f t="shared" si="79"/>
        <v>60918.09065213563</v>
      </c>
      <c r="I411" s="20">
        <f t="shared" si="80"/>
        <v>3307.3450786307349</v>
      </c>
      <c r="J411" s="12">
        <f t="shared" si="73"/>
        <v>485.76940952081918</v>
      </c>
      <c r="K411" s="13">
        <f t="shared" si="81"/>
        <v>2821.5756691099159</v>
      </c>
      <c r="L411" s="7"/>
      <c r="M411" s="11">
        <f t="shared" si="82"/>
        <v>16501.383403193395</v>
      </c>
      <c r="N411" s="13">
        <f t="shared" si="83"/>
        <v>985.34011645987471</v>
      </c>
      <c r="O411" s="12">
        <f t="shared" si="74"/>
        <v>131.58434852824604</v>
      </c>
      <c r="P411" s="20">
        <f t="shared" si="76"/>
        <v>853.75576793162872</v>
      </c>
    </row>
    <row r="412" spans="1:16" ht="20.149999999999999" customHeight="1" x14ac:dyDescent="0.35">
      <c r="A412" s="9">
        <v>402</v>
      </c>
      <c r="B412" s="10">
        <v>49046</v>
      </c>
      <c r="C412" s="11">
        <f t="shared" si="77"/>
        <v>18095.238095239954</v>
      </c>
      <c r="D412" s="11">
        <f t="shared" si="72"/>
        <v>144.29396966589246</v>
      </c>
      <c r="E412" s="20">
        <f t="shared" si="78"/>
        <v>952.38095238095241</v>
      </c>
      <c r="F412" s="13">
        <f t="shared" si="75"/>
        <v>1096.6749220468448</v>
      </c>
      <c r="G412" s="7"/>
      <c r="H412" s="11">
        <f t="shared" si="79"/>
        <v>58096.514983025714</v>
      </c>
      <c r="I412" s="20">
        <f t="shared" si="80"/>
        <v>3307.3450786307349</v>
      </c>
      <c r="J412" s="12">
        <f t="shared" si="73"/>
        <v>463.26976890455865</v>
      </c>
      <c r="K412" s="13">
        <f t="shared" si="81"/>
        <v>2844.0753097261763</v>
      </c>
      <c r="L412" s="7"/>
      <c r="M412" s="11">
        <f t="shared" si="82"/>
        <v>15647.627635261766</v>
      </c>
      <c r="N412" s="13">
        <f t="shared" si="83"/>
        <v>985.34011645987471</v>
      </c>
      <c r="O412" s="12">
        <f t="shared" si="74"/>
        <v>124.77638014277265</v>
      </c>
      <c r="P412" s="20">
        <f t="shared" si="76"/>
        <v>860.5637363171021</v>
      </c>
    </row>
    <row r="413" spans="1:16" ht="20.149999999999999" customHeight="1" x14ac:dyDescent="0.35">
      <c r="A413" s="9">
        <v>403</v>
      </c>
      <c r="B413" s="10">
        <v>49047</v>
      </c>
      <c r="C413" s="11">
        <f t="shared" si="77"/>
        <v>17142.857142859</v>
      </c>
      <c r="D413" s="11">
        <f t="shared" si="72"/>
        <v>136.69955020979361</v>
      </c>
      <c r="E413" s="20">
        <f t="shared" si="78"/>
        <v>952.38095238095241</v>
      </c>
      <c r="F413" s="13">
        <f t="shared" si="75"/>
        <v>1089.0805025907459</v>
      </c>
      <c r="G413" s="7"/>
      <c r="H413" s="11">
        <f t="shared" si="79"/>
        <v>55252.439673299537</v>
      </c>
      <c r="I413" s="20">
        <f t="shared" si="80"/>
        <v>3307.3450786307349</v>
      </c>
      <c r="J413" s="12">
        <f t="shared" si="73"/>
        <v>440.59071299442411</v>
      </c>
      <c r="K413" s="13">
        <f t="shared" si="81"/>
        <v>2866.7543656363109</v>
      </c>
      <c r="L413" s="7"/>
      <c r="M413" s="11">
        <f t="shared" si="82"/>
        <v>14787.063898944663</v>
      </c>
      <c r="N413" s="13">
        <f t="shared" si="83"/>
        <v>985.34011645987471</v>
      </c>
      <c r="O413" s="12">
        <f t="shared" si="74"/>
        <v>117.91412406135797</v>
      </c>
      <c r="P413" s="20">
        <f t="shared" si="76"/>
        <v>867.42599239851677</v>
      </c>
    </row>
    <row r="414" spans="1:16" ht="20.149999999999999" customHeight="1" x14ac:dyDescent="0.35">
      <c r="A414" s="9">
        <v>404</v>
      </c>
      <c r="B414" s="10">
        <v>49048</v>
      </c>
      <c r="C414" s="11">
        <f t="shared" si="77"/>
        <v>16190.476190478048</v>
      </c>
      <c r="D414" s="11">
        <f t="shared" si="72"/>
        <v>129.10513075369479</v>
      </c>
      <c r="E414" s="20">
        <f t="shared" si="78"/>
        <v>952.38095238095241</v>
      </c>
      <c r="F414" s="13">
        <f t="shared" si="75"/>
        <v>1081.4860831346473</v>
      </c>
      <c r="G414" s="7"/>
      <c r="H414" s="11">
        <f t="shared" si="79"/>
        <v>52385.685307663225</v>
      </c>
      <c r="I414" s="20">
        <f t="shared" si="80"/>
        <v>3307.3450786307349</v>
      </c>
      <c r="J414" s="12">
        <f t="shared" si="73"/>
        <v>417.73081110766725</v>
      </c>
      <c r="K414" s="13">
        <f t="shared" si="81"/>
        <v>2889.6142675230676</v>
      </c>
      <c r="L414" s="7"/>
      <c r="M414" s="11">
        <f t="shared" si="82"/>
        <v>13919.637906546146</v>
      </c>
      <c r="N414" s="13">
        <f t="shared" si="83"/>
        <v>985.34011645987471</v>
      </c>
      <c r="O414" s="12">
        <f t="shared" si="74"/>
        <v>110.99714738629098</v>
      </c>
      <c r="P414" s="20">
        <f t="shared" si="76"/>
        <v>874.34296907358373</v>
      </c>
    </row>
    <row r="415" spans="1:16" ht="20.149999999999999" customHeight="1" x14ac:dyDescent="0.35">
      <c r="A415" s="9">
        <v>405</v>
      </c>
      <c r="B415" s="10">
        <v>49049</v>
      </c>
      <c r="C415" s="11">
        <f t="shared" si="77"/>
        <v>15238.095238097096</v>
      </c>
      <c r="D415" s="11">
        <f t="shared" si="72"/>
        <v>121.51071129759599</v>
      </c>
      <c r="E415" s="20">
        <f t="shared" si="78"/>
        <v>952.38095238095241</v>
      </c>
      <c r="F415" s="13">
        <f t="shared" si="75"/>
        <v>1073.8916636785484</v>
      </c>
      <c r="G415" s="7"/>
      <c r="H415" s="11">
        <f t="shared" si="79"/>
        <v>49496.071040140159</v>
      </c>
      <c r="I415" s="20">
        <f t="shared" si="80"/>
        <v>3307.3450786307349</v>
      </c>
      <c r="J415" s="12">
        <f t="shared" si="73"/>
        <v>394.68862115307445</v>
      </c>
      <c r="K415" s="13">
        <f t="shared" si="81"/>
        <v>2912.6564574776603</v>
      </c>
      <c r="L415" s="7"/>
      <c r="M415" s="11">
        <f t="shared" si="82"/>
        <v>13045.294937472563</v>
      </c>
      <c r="N415" s="13">
        <f t="shared" si="83"/>
        <v>985.34011645987471</v>
      </c>
      <c r="O415" s="12">
        <f t="shared" si="74"/>
        <v>104.02501376787357</v>
      </c>
      <c r="P415" s="20">
        <f t="shared" si="76"/>
        <v>881.31510269200112</v>
      </c>
    </row>
    <row r="416" spans="1:16" ht="20.149999999999999" customHeight="1" x14ac:dyDescent="0.35">
      <c r="A416" s="9">
        <v>406</v>
      </c>
      <c r="B416" s="10">
        <v>49050</v>
      </c>
      <c r="C416" s="11">
        <f t="shared" si="77"/>
        <v>14285.714285716143</v>
      </c>
      <c r="D416" s="11">
        <f t="shared" si="72"/>
        <v>113.91629184149716</v>
      </c>
      <c r="E416" s="20">
        <f t="shared" si="78"/>
        <v>952.38095238095241</v>
      </c>
      <c r="F416" s="13">
        <f t="shared" si="75"/>
        <v>1066.2972442224495</v>
      </c>
      <c r="G416" s="7"/>
      <c r="H416" s="11">
        <f t="shared" si="79"/>
        <v>46583.414582662503</v>
      </c>
      <c r="I416" s="20">
        <f t="shared" si="80"/>
        <v>3307.3450786307349</v>
      </c>
      <c r="J416" s="12">
        <f t="shared" si="73"/>
        <v>371.46268953999424</v>
      </c>
      <c r="K416" s="13">
        <f t="shared" si="81"/>
        <v>2935.8823890907406</v>
      </c>
      <c r="L416" s="7"/>
      <c r="M416" s="11">
        <f t="shared" si="82"/>
        <v>12163.979834780563</v>
      </c>
      <c r="N416" s="13">
        <f t="shared" si="83"/>
        <v>985.34011645987471</v>
      </c>
      <c r="O416" s="12">
        <f t="shared" si="74"/>
        <v>96.997283376893819</v>
      </c>
      <c r="P416" s="20">
        <f t="shared" si="76"/>
        <v>888.34283308298086</v>
      </c>
    </row>
    <row r="417" spans="1:16" ht="20.149999999999999" customHeight="1" x14ac:dyDescent="0.35">
      <c r="A417" s="9">
        <v>407</v>
      </c>
      <c r="B417" s="10">
        <v>49051</v>
      </c>
      <c r="C417" s="11">
        <f t="shared" si="77"/>
        <v>13333.333333335191</v>
      </c>
      <c r="D417" s="11">
        <f t="shared" si="72"/>
        <v>106.32187238539834</v>
      </c>
      <c r="E417" s="20">
        <f t="shared" si="78"/>
        <v>952.38095238095241</v>
      </c>
      <c r="F417" s="13">
        <f t="shared" si="75"/>
        <v>1058.7028247663507</v>
      </c>
      <c r="G417" s="7"/>
      <c r="H417" s="11">
        <f t="shared" si="79"/>
        <v>43647.532193571766</v>
      </c>
      <c r="I417" s="20">
        <f t="shared" si="80"/>
        <v>3307.3450786307349</v>
      </c>
      <c r="J417" s="12">
        <f t="shared" si="73"/>
        <v>348.05155108663922</v>
      </c>
      <c r="K417" s="13">
        <f t="shared" si="81"/>
        <v>2959.2935275440955</v>
      </c>
      <c r="L417" s="7"/>
      <c r="M417" s="11">
        <f t="shared" si="82"/>
        <v>11275.637001697582</v>
      </c>
      <c r="N417" s="13">
        <f t="shared" si="83"/>
        <v>985.34011645987471</v>
      </c>
      <c r="O417" s="12">
        <f t="shared" si="74"/>
        <v>89.913512876879906</v>
      </c>
      <c r="P417" s="20">
        <f t="shared" si="76"/>
        <v>895.42660358299486</v>
      </c>
    </row>
    <row r="418" spans="1:16" ht="20.149999999999999" customHeight="1" x14ac:dyDescent="0.35">
      <c r="A418" s="9">
        <v>408</v>
      </c>
      <c r="B418" s="10">
        <v>49052</v>
      </c>
      <c r="C418" s="11">
        <f t="shared" si="77"/>
        <v>12380.952380954239</v>
      </c>
      <c r="D418" s="11">
        <f t="shared" si="72"/>
        <v>98.727452929299517</v>
      </c>
      <c r="E418" s="20">
        <f t="shared" si="78"/>
        <v>952.38095238095241</v>
      </c>
      <c r="F418" s="13">
        <f t="shared" si="75"/>
        <v>1051.108405310252</v>
      </c>
      <c r="G418" s="7"/>
      <c r="H418" s="11">
        <f t="shared" si="79"/>
        <v>40688.238666027668</v>
      </c>
      <c r="I418" s="20">
        <f t="shared" si="80"/>
        <v>3307.3450786307349</v>
      </c>
      <c r="J418" s="12">
        <f t="shared" si="73"/>
        <v>324.45372892765658</v>
      </c>
      <c r="K418" s="13">
        <f t="shared" si="81"/>
        <v>2982.891349703078</v>
      </c>
      <c r="L418" s="7"/>
      <c r="M418" s="11">
        <f t="shared" si="82"/>
        <v>10380.210398114586</v>
      </c>
      <c r="N418" s="13">
        <f t="shared" si="83"/>
        <v>985.34011645987471</v>
      </c>
      <c r="O418" s="12">
        <f t="shared" si="74"/>
        <v>82.773255396132768</v>
      </c>
      <c r="P418" s="20">
        <f t="shared" si="76"/>
        <v>902.56686106374195</v>
      </c>
    </row>
    <row r="419" spans="1:16" ht="20.149999999999999" customHeight="1" x14ac:dyDescent="0.35">
      <c r="A419" s="9">
        <v>409</v>
      </c>
      <c r="B419" s="10">
        <v>49053</v>
      </c>
      <c r="C419" s="11">
        <f t="shared" si="77"/>
        <v>11428.571428573287</v>
      </c>
      <c r="D419" s="11">
        <f t="shared" si="72"/>
        <v>91.133033473200697</v>
      </c>
      <c r="E419" s="20">
        <f t="shared" si="78"/>
        <v>952.38095238095241</v>
      </c>
      <c r="F419" s="13">
        <f t="shared" si="75"/>
        <v>1043.5139858541531</v>
      </c>
      <c r="G419" s="7"/>
      <c r="H419" s="11">
        <f t="shared" si="79"/>
        <v>37705.347316324587</v>
      </c>
      <c r="I419" s="20">
        <f t="shared" si="80"/>
        <v>3307.3450786307349</v>
      </c>
      <c r="J419" s="12">
        <f t="shared" si="73"/>
        <v>300.66773442096195</v>
      </c>
      <c r="K419" s="13">
        <f t="shared" si="81"/>
        <v>3006.6773442097729</v>
      </c>
      <c r="L419" s="7"/>
      <c r="M419" s="11">
        <f t="shared" si="82"/>
        <v>9477.6435370508443</v>
      </c>
      <c r="N419" s="13">
        <f>M419*($C$7+((1/($C$5*12-A418))))</f>
        <v>865.37968858710587</v>
      </c>
      <c r="O419" s="12">
        <f t="shared" si="74"/>
        <v>75.576060499535615</v>
      </c>
      <c r="P419" s="20">
        <f t="shared" si="76"/>
        <v>789.80362808757025</v>
      </c>
    </row>
    <row r="420" spans="1:16" ht="20.149999999999999" customHeight="1" x14ac:dyDescent="0.35">
      <c r="A420" s="9">
        <v>410</v>
      </c>
      <c r="B420" s="10">
        <v>49054</v>
      </c>
      <c r="C420" s="11">
        <f t="shared" si="77"/>
        <v>10476.190476192334</v>
      </c>
      <c r="D420" s="11">
        <f t="shared" si="72"/>
        <v>83.538614017101864</v>
      </c>
      <c r="E420" s="20">
        <f t="shared" si="78"/>
        <v>952.38095238095241</v>
      </c>
      <c r="F420" s="13">
        <f t="shared" si="75"/>
        <v>1035.9195663980543</v>
      </c>
      <c r="G420" s="7"/>
      <c r="H420" s="11">
        <f t="shared" si="79"/>
        <v>34698.669972114818</v>
      </c>
      <c r="I420" s="20">
        <f t="shared" si="80"/>
        <v>3307.3450786307349</v>
      </c>
      <c r="J420" s="12">
        <f t="shared" si="73"/>
        <v>276.69206705382982</v>
      </c>
      <c r="K420" s="13">
        <f t="shared" si="81"/>
        <v>3030.6530115769051</v>
      </c>
      <c r="L420" s="7"/>
      <c r="M420" s="11">
        <f t="shared" si="82"/>
        <v>8687.8399089632749</v>
      </c>
      <c r="N420" s="13">
        <f t="shared" si="83"/>
        <v>865.37968858710587</v>
      </c>
      <c r="O420" s="12">
        <f t="shared" si="74"/>
        <v>69.278055457907655</v>
      </c>
      <c r="P420" s="20">
        <f t="shared" si="76"/>
        <v>796.10163312919826</v>
      </c>
    </row>
    <row r="421" spans="1:16" ht="20.149999999999999" customHeight="1" x14ac:dyDescent="0.35">
      <c r="A421" s="9">
        <v>411</v>
      </c>
      <c r="B421" s="10">
        <v>49055</v>
      </c>
      <c r="C421" s="11">
        <f t="shared" si="77"/>
        <v>9523.809523811382</v>
      </c>
      <c r="D421" s="11">
        <f t="shared" si="72"/>
        <v>75.944194561003044</v>
      </c>
      <c r="E421" s="20">
        <f t="shared" si="78"/>
        <v>952.38095238095241</v>
      </c>
      <c r="F421" s="13">
        <f t="shared" si="75"/>
        <v>1028.3251469419554</v>
      </c>
      <c r="G421" s="7"/>
      <c r="H421" s="11">
        <f t="shared" si="79"/>
        <v>31668.016960537912</v>
      </c>
      <c r="I421" s="20">
        <f t="shared" si="80"/>
        <v>3307.3450786307349</v>
      </c>
      <c r="J421" s="12">
        <f t="shared" si="73"/>
        <v>252.52521434823547</v>
      </c>
      <c r="K421" s="13">
        <f t="shared" si="81"/>
        <v>3054.8198642824996</v>
      </c>
      <c r="L421" s="7"/>
      <c r="M421" s="11">
        <f t="shared" si="82"/>
        <v>7891.7382758340764</v>
      </c>
      <c r="N421" s="13">
        <f t="shared" si="83"/>
        <v>865.37968858710587</v>
      </c>
      <c r="O421" s="12">
        <f t="shared" si="74"/>
        <v>62.929829239655795</v>
      </c>
      <c r="P421" s="20">
        <f t="shared" si="76"/>
        <v>802.44985934745011</v>
      </c>
    </row>
    <row r="422" spans="1:16" ht="20.149999999999999" customHeight="1" x14ac:dyDescent="0.35">
      <c r="A422" s="9">
        <v>412</v>
      </c>
      <c r="B422" s="10">
        <v>49056</v>
      </c>
      <c r="C422" s="11">
        <f t="shared" si="77"/>
        <v>8571.4285714304297</v>
      </c>
      <c r="D422" s="11">
        <f t="shared" si="72"/>
        <v>68.349775104904225</v>
      </c>
      <c r="E422" s="20">
        <f t="shared" si="78"/>
        <v>952.38095238095241</v>
      </c>
      <c r="F422" s="13">
        <f t="shared" si="75"/>
        <v>1020.7307274858566</v>
      </c>
      <c r="G422" s="7"/>
      <c r="H422" s="11">
        <f t="shared" si="79"/>
        <v>28613.197096255411</v>
      </c>
      <c r="I422" s="20">
        <f t="shared" si="80"/>
        <v>3307.3450786307349</v>
      </c>
      <c r="J422" s="12">
        <f t="shared" si="73"/>
        <v>228.16565176544208</v>
      </c>
      <c r="K422" s="13">
        <f t="shared" si="81"/>
        <v>3079.179426865293</v>
      </c>
      <c r="L422" s="7"/>
      <c r="M422" s="11">
        <f t="shared" si="82"/>
        <v>7089.2884164866264</v>
      </c>
      <c r="N422" s="13">
        <f t="shared" si="83"/>
        <v>865.37968858710587</v>
      </c>
      <c r="O422" s="12">
        <f t="shared" si="74"/>
        <v>56.530981374065156</v>
      </c>
      <c r="P422" s="20">
        <f t="shared" si="76"/>
        <v>808.84870721304071</v>
      </c>
    </row>
    <row r="423" spans="1:16" ht="20.149999999999999" customHeight="1" x14ac:dyDescent="0.35">
      <c r="A423" s="9">
        <v>413</v>
      </c>
      <c r="B423" s="10">
        <v>49057</v>
      </c>
      <c r="C423" s="11">
        <f t="shared" si="77"/>
        <v>7619.0476190494774</v>
      </c>
      <c r="D423" s="11">
        <f t="shared" si="72"/>
        <v>60.755355648805406</v>
      </c>
      <c r="E423" s="20">
        <f t="shared" si="78"/>
        <v>952.38095238095241</v>
      </c>
      <c r="F423" s="13">
        <f t="shared" si="75"/>
        <v>1013.1363080297579</v>
      </c>
      <c r="G423" s="7"/>
      <c r="H423" s="11">
        <f t="shared" si="79"/>
        <v>25534.017669390119</v>
      </c>
      <c r="I423" s="20">
        <f t="shared" si="80"/>
        <v>3307.3450786307349</v>
      </c>
      <c r="J423" s="12">
        <f t="shared" si="73"/>
        <v>203.61184260982682</v>
      </c>
      <c r="K423" s="13">
        <f t="shared" si="81"/>
        <v>3103.733236020908</v>
      </c>
      <c r="L423" s="7"/>
      <c r="M423" s="11">
        <f t="shared" si="82"/>
        <v>6280.4397092735853</v>
      </c>
      <c r="N423" s="13">
        <f t="shared" si="83"/>
        <v>865.37968858710587</v>
      </c>
      <c r="O423" s="12">
        <f t="shared" si="74"/>
        <v>50.081108197011098</v>
      </c>
      <c r="P423" s="20">
        <f t="shared" si="76"/>
        <v>815.2985803900948</v>
      </c>
    </row>
    <row r="424" spans="1:16" ht="20.149999999999999" customHeight="1" x14ac:dyDescent="0.35">
      <c r="A424" s="9">
        <v>414</v>
      </c>
      <c r="B424" s="10">
        <v>49058</v>
      </c>
      <c r="C424" s="11">
        <f t="shared" si="77"/>
        <v>6666.6666666685251</v>
      </c>
      <c r="D424" s="11">
        <f t="shared" si="72"/>
        <v>53.160936192706579</v>
      </c>
      <c r="E424" s="20">
        <f t="shared" si="78"/>
        <v>952.38095238095241</v>
      </c>
      <c r="F424" s="13">
        <f t="shared" si="75"/>
        <v>1005.541888573659</v>
      </c>
      <c r="G424" s="7"/>
      <c r="H424" s="11">
        <f t="shared" si="79"/>
        <v>22430.284433369212</v>
      </c>
      <c r="I424" s="20">
        <f t="shared" si="80"/>
        <v>3307.3450786307349</v>
      </c>
      <c r="J424" s="12">
        <f t="shared" si="73"/>
        <v>178.8622379319402</v>
      </c>
      <c r="K424" s="13">
        <f t="shared" si="81"/>
        <v>3128.4828406987945</v>
      </c>
      <c r="L424" s="7"/>
      <c r="M424" s="11">
        <f t="shared" si="82"/>
        <v>5465.1411288834906</v>
      </c>
      <c r="N424" s="13">
        <f t="shared" si="83"/>
        <v>865.37968858710587</v>
      </c>
      <c r="O424" s="12">
        <f t="shared" si="74"/>
        <v>43.579802825494603</v>
      </c>
      <c r="P424" s="20">
        <f t="shared" si="76"/>
        <v>821.79988576161122</v>
      </c>
    </row>
    <row r="425" spans="1:16" ht="20.149999999999999" customHeight="1" x14ac:dyDescent="0.35">
      <c r="A425" s="9">
        <v>415</v>
      </c>
      <c r="B425" s="10">
        <v>49059</v>
      </c>
      <c r="C425" s="11">
        <f t="shared" si="77"/>
        <v>5714.2857142875728</v>
      </c>
      <c r="D425" s="11">
        <f t="shared" si="72"/>
        <v>45.56651673660776</v>
      </c>
      <c r="E425" s="20">
        <f t="shared" si="78"/>
        <v>952.38095238095241</v>
      </c>
      <c r="F425" s="13">
        <f t="shared" si="75"/>
        <v>997.94746911756022</v>
      </c>
      <c r="G425" s="7"/>
      <c r="H425" s="11">
        <f t="shared" si="79"/>
        <v>19301.801592670417</v>
      </c>
      <c r="I425" s="20">
        <f t="shared" si="80"/>
        <v>3307.3450786307349</v>
      </c>
      <c r="J425" s="12">
        <f t="shared" si="73"/>
        <v>153.91527643079223</v>
      </c>
      <c r="K425" s="13">
        <f t="shared" si="81"/>
        <v>3153.4298021999425</v>
      </c>
      <c r="L425" s="7"/>
      <c r="M425" s="11">
        <f t="shared" si="82"/>
        <v>4643.3412431218794</v>
      </c>
      <c r="N425" s="13">
        <f t="shared" si="83"/>
        <v>865.37968858710587</v>
      </c>
      <c r="O425" s="12">
        <f t="shared" si="74"/>
        <v>37.026655131974444</v>
      </c>
      <c r="P425" s="20">
        <f t="shared" si="76"/>
        <v>828.35303345513148</v>
      </c>
    </row>
    <row r="426" spans="1:16" ht="20.149999999999999" customHeight="1" x14ac:dyDescent="0.35">
      <c r="A426" s="9">
        <v>416</v>
      </c>
      <c r="B426" s="10">
        <v>49060</v>
      </c>
      <c r="C426" s="11">
        <f t="shared" si="77"/>
        <v>4761.9047619066205</v>
      </c>
      <c r="D426" s="11">
        <f t="shared" si="72"/>
        <v>37.972097280508933</v>
      </c>
      <c r="E426" s="20">
        <f t="shared" si="78"/>
        <v>952.38095238095241</v>
      </c>
      <c r="F426" s="13">
        <f t="shared" si="75"/>
        <v>990.35304966146134</v>
      </c>
      <c r="G426" s="7"/>
      <c r="H426" s="11">
        <f t="shared" si="79"/>
        <v>16148.371790470475</v>
      </c>
      <c r="I426" s="20">
        <f t="shared" si="80"/>
        <v>3307.3450786307349</v>
      </c>
      <c r="J426" s="12">
        <f t="shared" si="73"/>
        <v>128.76938435535968</v>
      </c>
      <c r="K426" s="13">
        <f t="shared" si="81"/>
        <v>3178.5756942753751</v>
      </c>
      <c r="L426" s="7"/>
      <c r="M426" s="11">
        <f t="shared" si="82"/>
        <v>3814.9882096667479</v>
      </c>
      <c r="N426" s="13">
        <f t="shared" si="83"/>
        <v>865.37968858710587</v>
      </c>
      <c r="O426" s="12">
        <f t="shared" si="74"/>
        <v>30.421251718494805</v>
      </c>
      <c r="P426" s="20">
        <f t="shared" si="76"/>
        <v>834.9584368686111</v>
      </c>
    </row>
    <row r="427" spans="1:16" ht="20.149999999999999" customHeight="1" x14ac:dyDescent="0.35">
      <c r="A427" s="9">
        <v>417</v>
      </c>
      <c r="B427" s="10">
        <v>49061</v>
      </c>
      <c r="C427" s="11">
        <f t="shared" si="77"/>
        <v>3809.5238095256682</v>
      </c>
      <c r="D427" s="11">
        <f t="shared" si="72"/>
        <v>30.377677824410114</v>
      </c>
      <c r="E427" s="20">
        <f t="shared" si="78"/>
        <v>952.38095238095241</v>
      </c>
      <c r="F427" s="13">
        <f t="shared" si="75"/>
        <v>982.75863020536258</v>
      </c>
      <c r="G427" s="7"/>
      <c r="H427" s="11">
        <f t="shared" si="79"/>
        <v>12969.796096195099</v>
      </c>
      <c r="I427" s="20">
        <f t="shared" si="80"/>
        <v>3307.3450786307349</v>
      </c>
      <c r="J427" s="12">
        <f t="shared" si="73"/>
        <v>103.42297540530755</v>
      </c>
      <c r="K427" s="13">
        <f t="shared" si="81"/>
        <v>3203.9221032254272</v>
      </c>
      <c r="L427" s="7"/>
      <c r="M427" s="11">
        <f t="shared" si="82"/>
        <v>2980.0297727981369</v>
      </c>
      <c r="N427" s="13">
        <f t="shared" si="83"/>
        <v>865.37968858710587</v>
      </c>
      <c r="O427" s="12">
        <f t="shared" si="74"/>
        <v>23.763175890606522</v>
      </c>
      <c r="P427" s="20">
        <f t="shared" si="76"/>
        <v>841.6165126964994</v>
      </c>
    </row>
    <row r="428" spans="1:16" ht="20.149999999999999" customHeight="1" x14ac:dyDescent="0.35">
      <c r="A428" s="9">
        <v>418</v>
      </c>
      <c r="B428" s="10">
        <v>49062</v>
      </c>
      <c r="C428" s="11">
        <f t="shared" si="77"/>
        <v>2857.1428571447159</v>
      </c>
      <c r="D428" s="11">
        <f t="shared" si="72"/>
        <v>22.783258368311291</v>
      </c>
      <c r="E428" s="20">
        <f t="shared" si="78"/>
        <v>952.38095238095241</v>
      </c>
      <c r="F428" s="13">
        <f t="shared" si="75"/>
        <v>975.1642107492637</v>
      </c>
      <c r="G428" s="7"/>
      <c r="H428" s="11">
        <f t="shared" si="79"/>
        <v>9765.8739929696712</v>
      </c>
      <c r="I428" s="20">
        <f t="shared" si="80"/>
        <v>3307.3450786307349</v>
      </c>
      <c r="J428" s="12">
        <f t="shared" si="73"/>
        <v>77.874450630919284</v>
      </c>
      <c r="K428" s="13">
        <f t="shared" si="81"/>
        <v>3229.4706279998154</v>
      </c>
      <c r="L428" s="7"/>
      <c r="M428" s="11">
        <f t="shared" si="82"/>
        <v>2138.4132601016377</v>
      </c>
      <c r="N428" s="13">
        <f t="shared" si="83"/>
        <v>865.37968858710587</v>
      </c>
      <c r="O428" s="12">
        <f t="shared" si="74"/>
        <v>17.052007631080368</v>
      </c>
      <c r="P428" s="20">
        <f t="shared" si="76"/>
        <v>848.32768095602546</v>
      </c>
    </row>
    <row r="429" spans="1:16" ht="20.149999999999999" customHeight="1" x14ac:dyDescent="0.35">
      <c r="A429" s="9">
        <v>419</v>
      </c>
      <c r="B429" s="10">
        <v>49063</v>
      </c>
      <c r="C429" s="11">
        <f t="shared" si="77"/>
        <v>1904.7619047637636</v>
      </c>
      <c r="D429" s="11">
        <f t="shared" si="72"/>
        <v>15.18883891221247</v>
      </c>
      <c r="E429" s="20">
        <f t="shared" si="78"/>
        <v>952.38095238095241</v>
      </c>
      <c r="F429" s="13">
        <f t="shared" si="75"/>
        <v>967.56979129316483</v>
      </c>
      <c r="G429" s="7"/>
      <c r="H429" s="11">
        <f t="shared" si="79"/>
        <v>6536.4033649698558</v>
      </c>
      <c r="I429" s="20">
        <f t="shared" si="80"/>
        <v>3307.3450786307349</v>
      </c>
      <c r="J429" s="12">
        <f t="shared" si="73"/>
        <v>52.122198332228734</v>
      </c>
      <c r="K429" s="13">
        <f t="shared" si="81"/>
        <v>3255.222880298506</v>
      </c>
      <c r="L429" s="7"/>
      <c r="M429" s="11">
        <f t="shared" si="82"/>
        <v>1290.0855791456122</v>
      </c>
      <c r="N429" s="13">
        <f t="shared" si="83"/>
        <v>865.37968858710587</v>
      </c>
      <c r="O429" s="12">
        <f t="shared" si="74"/>
        <v>10.287323573410752</v>
      </c>
      <c r="P429" s="20">
        <f t="shared" si="76"/>
        <v>855.09236501369514</v>
      </c>
    </row>
    <row r="430" spans="1:16" ht="20.149999999999999" customHeight="1" x14ac:dyDescent="0.35">
      <c r="A430" s="9">
        <v>420</v>
      </c>
      <c r="B430" s="10">
        <v>49064</v>
      </c>
      <c r="C430" s="11">
        <f t="shared" si="77"/>
        <v>952.38095238281119</v>
      </c>
      <c r="D430" s="11">
        <f t="shared" si="72"/>
        <v>7.5944194561136458</v>
      </c>
      <c r="E430" s="20">
        <f t="shared" si="78"/>
        <v>952.38095238095241</v>
      </c>
      <c r="F430" s="13">
        <f t="shared" si="75"/>
        <v>959.97537183706606</v>
      </c>
      <c r="G430" s="7"/>
      <c r="H430" s="11">
        <f t="shared" si="79"/>
        <v>3281.1804846713499</v>
      </c>
      <c r="I430" s="20">
        <f t="shared" si="80"/>
        <v>3307.3450786307349</v>
      </c>
      <c r="J430" s="12">
        <f t="shared" si="73"/>
        <v>26.164593957347858</v>
      </c>
      <c r="K430" s="13">
        <f t="shared" si="81"/>
        <v>3281.1804846733871</v>
      </c>
      <c r="L430" s="7"/>
      <c r="M430" s="11">
        <f t="shared" si="82"/>
        <v>434.99321413191706</v>
      </c>
      <c r="N430" s="13">
        <f t="shared" si="83"/>
        <v>865.37968858710587</v>
      </c>
      <c r="O430" s="12">
        <f t="shared" si="74"/>
        <v>3.468696975108112</v>
      </c>
      <c r="P430" s="20">
        <f t="shared" si="76"/>
        <v>861.91099161199782</v>
      </c>
    </row>
    <row r="431" spans="1:16" ht="29.25" customHeight="1" x14ac:dyDescent="0.35">
      <c r="A431" s="18" t="s">
        <v>11</v>
      </c>
      <c r="B431" s="18"/>
      <c r="C431" s="18"/>
      <c r="D431" s="19">
        <f>SUM(D11:D430)</f>
        <v>671422.62411370059</v>
      </c>
      <c r="E431" s="19">
        <f>SUM(E11:E430)</f>
        <v>399999.99999999814</v>
      </c>
      <c r="F431" s="19">
        <f>SUM(F11:F430)</f>
        <v>1071422.6241137006</v>
      </c>
      <c r="G431" s="7"/>
      <c r="H431" s="18"/>
      <c r="I431" s="19">
        <f>SUM(I11:I430)</f>
        <v>1389084.9330249159</v>
      </c>
      <c r="J431" s="19">
        <f>SUM(J11:J430)</f>
        <v>989084.93302490702</v>
      </c>
      <c r="K431" s="19">
        <f>SUM(K11:K430)</f>
        <v>400000.0000000021</v>
      </c>
      <c r="L431" s="7"/>
      <c r="M431" s="18"/>
      <c r="N431" s="19">
        <f>SUM(N11:N430)</f>
        <v>1056977.6170113769</v>
      </c>
      <c r="O431" s="19">
        <f>SUM(O11:O430)</f>
        <v>656550.6992338961</v>
      </c>
      <c r="P431" s="19">
        <f>SUM(P11:P430)</f>
        <v>400426.91777748009</v>
      </c>
    </row>
    <row r="432" spans="1:16" ht="24" customHeight="1" x14ac:dyDescent="0.35">
      <c r="D432" s="6"/>
      <c r="E432" s="6"/>
      <c r="F432" s="1"/>
    </row>
    <row r="433" spans="8:8" x14ac:dyDescent="0.35">
      <c r="H433" s="6"/>
    </row>
  </sheetData>
  <sheetProtection algorithmName="SHA-512" hashValue="olyCc0RQKHdFGN9n6yzl6VQvqMIZeUjfq1Cq34O08KAw5XqNAx8XNbeHvzye07iUljOfeCyOKcEcn+BIgCvlIQ==" saltValue="08Wh3hqsjl/XIfXqikawaw==" spinCount="100000" sheet="1" objects="1" scenarios="1"/>
  <mergeCells count="7">
    <mergeCell ref="A7:B7"/>
    <mergeCell ref="A1:B1"/>
    <mergeCell ref="A2:B2"/>
    <mergeCell ref="A3:B3"/>
    <mergeCell ref="A4:B4"/>
    <mergeCell ref="A5:B5"/>
    <mergeCell ref="A6:B6"/>
  </mergeCells>
  <dataValidations disablePrompts="1" count="1">
    <dataValidation type="list" allowBlank="1" showInputMessage="1" showErrorMessage="1" sqref="C5" xr:uid="{4D457166-8872-4421-9CDA-EE91A8EB1854}">
      <formula1>"5,10,15,20,25,30,35"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598" r:id="rId1"/>
  <ignoredErrors>
    <ignoredError sqref="N72:P431 M72:M431 O71:P71" evalError="1"/>
    <ignoredError sqref="N71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AMORTIZAÇÃO</vt:lpstr>
    </vt:vector>
  </TitlesOfParts>
  <Company>HONDA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Gilton Queiroz do Nascimento Júnior</dc:creator>
  <cp:lastModifiedBy>TULIO BRASSOLOTTO VICENTINI</cp:lastModifiedBy>
  <dcterms:created xsi:type="dcterms:W3CDTF">2013-09-30T20:29:09Z</dcterms:created>
  <dcterms:modified xsi:type="dcterms:W3CDTF">2025-05-20T18:22:24Z</dcterms:modified>
</cp:coreProperties>
</file>